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G9"/>
  <c r="J9"/>
  <c r="I9"/>
  <c r="E6" l="1"/>
  <c r="E5"/>
  <c r="G25"/>
  <c r="G22"/>
  <c r="G16" s="1"/>
  <c r="F17"/>
  <c r="F16"/>
  <c r="G5"/>
  <c r="G6" s="1"/>
  <c r="G28" l="1"/>
  <c r="G8"/>
  <c r="G24" l="1"/>
  <c r="G18"/>
  <c r="G17" l="1"/>
  <c r="B7"/>
  <c r="B8"/>
  <c r="D9"/>
  <c r="I10" l="1"/>
</calcChain>
</file>

<file path=xl/sharedStrings.xml><?xml version="1.0" encoding="utf-8"?>
<sst xmlns="http://schemas.openxmlformats.org/spreadsheetml/2006/main" count="77" uniqueCount="65">
  <si>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</si>
  <si>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</si>
  <si>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</si>
  <si>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</si>
  <si>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</si>
  <si>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</si>
  <si>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</si>
  <si>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</si>
  <si>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</si>
  <si>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</si>
  <si>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</si>
  <si>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</si>
  <si>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</si>
  <si>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</si>
  <si>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</si>
  <si>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</si>
  <si>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</si>
  <si>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</si>
  <si>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</si>
  <si>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</si>
  <si>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</si>
  <si>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</si>
  <si>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</si>
  <si>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</si>
  <si>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</si>
  <si>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</si>
  <si>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</si>
  <si>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</si>
  <si>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</si>
  <si>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</si>
  <si>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</si>
  <si>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</si>
  <si>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</si>
  <si>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</si>
  <si>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</si>
  <si>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</si>
  <si>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</si>
  <si>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</si>
  <si>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</si>
  <si>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</si>
  <si>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</si>
  <si>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</si>
  <si>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</si>
  <si>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</si>
  <si>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</si>
  <si>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</si>
  <si>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</si>
  <si>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</si>
  <si>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</si>
  <si>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</si>
  <si>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</si>
  <si>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</si>
  <si>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</si>
  <si>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</si>
  <si>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</si>
  <si>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</si>
  <si>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</si>
  <si>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</si>
  <si>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Ремонтные работы отопления, холодного, горячего водоснабжения в подвальном помещении</t>
  </si>
  <si>
    <t>Изготовление и монтаж информационных досок</t>
  </si>
  <si>
    <t>Отчет Управляющей организации в выполненных работах по многоквартирному дому по адресу ул. Молодогвардейцев, 28 за 2013 год</t>
  </si>
  <si>
    <t>Ремонт подъездов № 1, 2, 3</t>
  </si>
  <si>
    <t>Установка и изготовление козырьков на входах в подвальное помещение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</si>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</sst>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A10" sqref="A10"/>
    </sheetView>
  </sheetViews>
  <sheetFormatPr defaultRowHeight="15"/>
  <cols>
    <col min="1" max="1" width="22" style="2" customWidth="1"/>
    <col min="2" max="4" width="13.140625" style="9" customWidth="1"/>
    <col min="5" max="6" width="11.28515625" style="9" customWidth="1"/>
    <col min="7" max="7" width="15.140625" style="9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10" ht="72.75" customHeight="1">
      <c r="A1" s="24" t="s">
        <v>60</v>
      </c>
      <c r="B1" s="24"/>
      <c r="C1" s="24"/>
      <c r="D1" s="24"/>
      <c r="E1" s="24"/>
      <c r="F1" s="24"/>
      <c r="G1" s="24"/>
      <c r="H1" s="4"/>
      <c r="I1" s="4"/>
    </row>
    <row r="2" spans="1:10" ht="45.75" customHeight="1">
      <c r="A2" s="38" t="s">
        <v>0</v>
      </c>
      <c r="B2" s="39" t="s">
        <v>63</v>
      </c>
      <c r="C2" s="40"/>
      <c r="D2" s="41" t="s">
        <v>28</v>
      </c>
      <c r="E2" s="42" t="s">
        <v>29</v>
      </c>
      <c r="F2" s="42"/>
      <c r="G2" s="41" t="s">
        <v>49</v>
      </c>
      <c r="H2" s="5"/>
      <c r="I2" s="4"/>
    </row>
    <row r="3" spans="1:10" ht="16.5" customHeight="1">
      <c r="A3" s="11" t="s">
        <v>54</v>
      </c>
      <c r="B3" s="18"/>
      <c r="C3" s="19"/>
      <c r="D3" s="10"/>
      <c r="E3" s="18"/>
      <c r="F3" s="19"/>
      <c r="G3" s="10">
        <v>318552.94</v>
      </c>
      <c r="H3" s="5"/>
      <c r="I3" s="4"/>
    </row>
    <row r="4" spans="1:10">
      <c r="A4" s="11" t="s">
        <v>1</v>
      </c>
      <c r="B4" s="18">
        <v>336263.41</v>
      </c>
      <c r="C4" s="19"/>
      <c r="D4" s="10"/>
      <c r="E4" s="28"/>
      <c r="F4" s="28"/>
      <c r="G4" s="10"/>
      <c r="H4" s="4"/>
      <c r="I4" s="4"/>
    </row>
    <row r="5" spans="1:10">
      <c r="A5" s="3" t="s">
        <v>2</v>
      </c>
      <c r="B5" s="18">
        <v>1377976.42</v>
      </c>
      <c r="C5" s="19"/>
      <c r="D5" s="7">
        <v>0</v>
      </c>
      <c r="E5" s="16">
        <f>B5+D5</f>
        <v>1377976.42</v>
      </c>
      <c r="F5" s="17"/>
      <c r="G5" s="7">
        <f>8917.13*1.64*9+8917.13*1.74*3</f>
        <v>178164.25739999997</v>
      </c>
    </row>
    <row r="6" spans="1:10">
      <c r="A6" s="3" t="s">
        <v>3</v>
      </c>
      <c r="B6" s="18">
        <v>1377447.2</v>
      </c>
      <c r="C6" s="19"/>
      <c r="D6" s="7">
        <v>0</v>
      </c>
      <c r="E6" s="16">
        <f>B6+D6</f>
        <v>1377447.2</v>
      </c>
      <c r="F6" s="17"/>
      <c r="G6" s="7">
        <f>G5-9136.12</f>
        <v>169028.13739999998</v>
      </c>
    </row>
    <row r="7" spans="1:10" ht="30">
      <c r="A7" s="3" t="s">
        <v>4</v>
      </c>
      <c r="B7" s="16">
        <f>B4+E5-E6</f>
        <v>336792.62999999989</v>
      </c>
      <c r="C7" s="17"/>
      <c r="D7" s="7"/>
      <c r="E7" s="18"/>
      <c r="F7" s="19"/>
      <c r="G7" s="8"/>
    </row>
    <row r="8" spans="1:10">
      <c r="A8" s="3" t="s">
        <v>5</v>
      </c>
      <c r="B8" s="16">
        <f>SUM(G16:G30)</f>
        <v>1377447.1999999997</v>
      </c>
      <c r="C8" s="17"/>
      <c r="D8" s="7"/>
      <c r="E8" s="18"/>
      <c r="F8" s="19"/>
      <c r="G8" s="8">
        <f>G38+G39+G40</f>
        <v>469717</v>
      </c>
    </row>
    <row r="9" spans="1:10">
      <c r="A9" s="3" t="s">
        <v>31</v>
      </c>
      <c r="B9" s="16"/>
      <c r="C9" s="17"/>
      <c r="D9" s="8">
        <f>D6</f>
        <v>0</v>
      </c>
      <c r="E9" s="18"/>
      <c r="F9" s="19"/>
      <c r="G9" s="8">
        <f>G3+G6-G8+4089.62</f>
        <v>21953.69739999995</v>
      </c>
      <c r="I9" s="2">
        <f>G6+G3-G8</f>
        <v>17864.077399999951</v>
      </c>
      <c r="J9" s="2">
        <f>21953.7-17864.08</f>
        <v>4089.619999999999</v>
      </c>
    </row>
    <row r="10" spans="1:10" ht="75">
      <c r="A10" s="15" t="s">
        <v>64</v>
      </c>
      <c r="B10" s="16">
        <v>11.91</v>
      </c>
      <c r="C10" s="17"/>
      <c r="D10" s="7"/>
      <c r="E10" s="18"/>
      <c r="F10" s="19"/>
      <c r="G10" s="7"/>
      <c r="I10" s="2">
        <f>E6-B8-D9</f>
        <v>2.3283064365386963E-10</v>
      </c>
    </row>
    <row r="11" spans="1:10" ht="30">
      <c r="A11" s="3" t="s">
        <v>6</v>
      </c>
      <c r="B11" s="16">
        <v>0</v>
      </c>
      <c r="C11" s="17"/>
      <c r="D11" s="7"/>
      <c r="E11" s="18"/>
      <c r="F11" s="19"/>
      <c r="G11" s="7"/>
    </row>
    <row r="12" spans="1:10">
      <c r="A12" s="22" t="s">
        <v>43</v>
      </c>
      <c r="B12" s="22"/>
      <c r="C12" s="22"/>
      <c r="D12" s="22"/>
      <c r="E12" s="22"/>
      <c r="F12" s="22"/>
      <c r="G12" s="8">
        <v>10144.73</v>
      </c>
    </row>
    <row r="14" spans="1:10" ht="25.5">
      <c r="A14" s="38" t="s">
        <v>7</v>
      </c>
      <c r="B14" s="43" t="s">
        <v>8</v>
      </c>
      <c r="C14" s="43"/>
      <c r="D14" s="43"/>
      <c r="E14" s="41" t="s">
        <v>9</v>
      </c>
      <c r="F14" s="41" t="s">
        <v>10</v>
      </c>
      <c r="G14" s="41" t="s">
        <v>11</v>
      </c>
    </row>
    <row r="15" spans="1:10" ht="18.75">
      <c r="A15" s="20" t="s">
        <v>12</v>
      </c>
      <c r="B15" s="20"/>
      <c r="C15" s="20"/>
      <c r="D15" s="20"/>
      <c r="E15" s="20"/>
      <c r="F15" s="20"/>
      <c r="G15" s="20"/>
    </row>
    <row r="16" spans="1:10" ht="32.25" customHeight="1">
      <c r="A16" s="3" t="s">
        <v>13</v>
      </c>
      <c r="B16" s="18" t="s">
        <v>32</v>
      </c>
      <c r="C16" s="23"/>
      <c r="D16" s="19"/>
      <c r="E16" s="7" t="s">
        <v>33</v>
      </c>
      <c r="F16" s="7">
        <f>688-F22</f>
        <v>372</v>
      </c>
      <c r="G16" s="7">
        <f>269646.92-G22</f>
        <v>152779.63039999999</v>
      </c>
    </row>
    <row r="17" spans="1:13" ht="49.5" customHeight="1">
      <c r="A17" s="3" t="s">
        <v>14</v>
      </c>
      <c r="B17" s="18" t="s">
        <v>44</v>
      </c>
      <c r="C17" s="23"/>
      <c r="D17" s="19"/>
      <c r="E17" s="7" t="s">
        <v>34</v>
      </c>
      <c r="F17" s="7">
        <f>7260.9-F20</f>
        <v>5766.2</v>
      </c>
      <c r="G17" s="7">
        <f>369978.3-G18-G24-G25-G28+3246.32</f>
        <v>181647.11040000001</v>
      </c>
    </row>
    <row r="18" spans="1:13" ht="61.5" customHeight="1">
      <c r="A18" s="3" t="s">
        <v>15</v>
      </c>
      <c r="B18" s="18" t="s">
        <v>45</v>
      </c>
      <c r="C18" s="23"/>
      <c r="D18" s="19"/>
      <c r="E18" s="7" t="s">
        <v>35</v>
      </c>
      <c r="F18" s="7"/>
      <c r="G18" s="7">
        <f>G12*0.6*12</f>
        <v>73042.055999999997</v>
      </c>
    </row>
    <row r="19" spans="1:13" ht="30" customHeight="1">
      <c r="A19" s="3" t="s">
        <v>16</v>
      </c>
      <c r="B19" s="18" t="s">
        <v>36</v>
      </c>
      <c r="C19" s="23"/>
      <c r="D19" s="19"/>
      <c r="E19" s="10" t="s">
        <v>34</v>
      </c>
      <c r="F19" s="7"/>
      <c r="G19" s="7">
        <v>119892.26</v>
      </c>
    </row>
    <row r="20" spans="1:13">
      <c r="A20" s="3" t="s">
        <v>17</v>
      </c>
      <c r="B20" s="18" t="s">
        <v>37</v>
      </c>
      <c r="C20" s="23"/>
      <c r="D20" s="19"/>
      <c r="E20" s="10" t="s">
        <v>34</v>
      </c>
      <c r="F20" s="7">
        <v>1494.7</v>
      </c>
      <c r="G20" s="7">
        <v>138881.35</v>
      </c>
    </row>
    <row r="21" spans="1:13" ht="30" customHeight="1">
      <c r="A21" s="3" t="s">
        <v>18</v>
      </c>
      <c r="B21" s="18" t="s">
        <v>38</v>
      </c>
      <c r="C21" s="23"/>
      <c r="D21" s="19"/>
      <c r="E21" s="7" t="s">
        <v>35</v>
      </c>
      <c r="F21" s="7"/>
      <c r="G21" s="7">
        <v>48215.94</v>
      </c>
    </row>
    <row r="22" spans="1:13" ht="64.5" customHeight="1">
      <c r="A22" s="3" t="s">
        <v>19</v>
      </c>
      <c r="B22" s="18" t="s">
        <v>50</v>
      </c>
      <c r="C22" s="23"/>
      <c r="D22" s="19"/>
      <c r="E22" s="7" t="s">
        <v>41</v>
      </c>
      <c r="F22" s="7">
        <v>316</v>
      </c>
      <c r="G22" s="7">
        <f>G12*0.96*12</f>
        <v>116867.28959999999</v>
      </c>
    </row>
    <row r="23" spans="1:13" ht="96.75" customHeight="1">
      <c r="A23" s="3" t="s">
        <v>20</v>
      </c>
      <c r="B23" s="18" t="s">
        <v>39</v>
      </c>
      <c r="C23" s="23"/>
      <c r="D23" s="19"/>
      <c r="E23" s="7" t="s">
        <v>35</v>
      </c>
      <c r="F23" s="7"/>
      <c r="G23" s="7">
        <v>119780.78</v>
      </c>
    </row>
    <row r="24" spans="1:13" ht="30">
      <c r="A24" s="3" t="s">
        <v>21</v>
      </c>
      <c r="B24" s="18" t="s">
        <v>46</v>
      </c>
      <c r="C24" s="23"/>
      <c r="D24" s="19"/>
      <c r="E24" s="10" t="s">
        <v>52</v>
      </c>
      <c r="F24" s="7">
        <v>5875</v>
      </c>
      <c r="G24" s="7">
        <f>F24*0.11*12</f>
        <v>7755</v>
      </c>
    </row>
    <row r="25" spans="1:13" ht="69" customHeight="1">
      <c r="A25" s="25" t="s">
        <v>22</v>
      </c>
      <c r="B25" s="18" t="s">
        <v>47</v>
      </c>
      <c r="C25" s="23"/>
      <c r="D25" s="19"/>
      <c r="E25" s="10" t="s">
        <v>35</v>
      </c>
      <c r="F25" s="7"/>
      <c r="G25" s="7">
        <f>97389.41</f>
        <v>97389.41</v>
      </c>
    </row>
    <row r="26" spans="1:13" ht="33.75" customHeight="1">
      <c r="A26" s="26"/>
      <c r="B26" s="18" t="s">
        <v>48</v>
      </c>
      <c r="C26" s="23"/>
      <c r="D26" s="19"/>
      <c r="E26" s="10" t="s">
        <v>35</v>
      </c>
      <c r="F26" s="7"/>
      <c r="G26" s="7">
        <v>15521.44</v>
      </c>
    </row>
    <row r="27" spans="1:13" ht="33.75" customHeight="1">
      <c r="A27" s="26"/>
      <c r="B27" s="18" t="s">
        <v>59</v>
      </c>
      <c r="C27" s="23"/>
      <c r="D27" s="19"/>
      <c r="E27" s="10" t="s">
        <v>33</v>
      </c>
      <c r="F27" s="7">
        <v>5</v>
      </c>
      <c r="G27" s="7">
        <v>2100</v>
      </c>
    </row>
    <row r="28" spans="1:13" ht="33.75" customHeight="1">
      <c r="A28" s="26"/>
      <c r="B28" s="18" t="s">
        <v>40</v>
      </c>
      <c r="C28" s="23"/>
      <c r="D28" s="19"/>
      <c r="E28" s="10" t="s">
        <v>33</v>
      </c>
      <c r="F28" s="7">
        <v>1</v>
      </c>
      <c r="G28" s="7">
        <f>G12*0.11*12</f>
        <v>13391.043600000001</v>
      </c>
    </row>
    <row r="29" spans="1:13" ht="36.75" customHeight="1">
      <c r="A29" s="27"/>
      <c r="B29" s="18" t="s">
        <v>42</v>
      </c>
      <c r="C29" s="23"/>
      <c r="D29" s="19"/>
      <c r="E29" s="10" t="s">
        <v>53</v>
      </c>
      <c r="F29" s="7">
        <v>12</v>
      </c>
      <c r="G29" s="7">
        <v>7200</v>
      </c>
    </row>
    <row r="30" spans="1:13" ht="28.5" customHeight="1">
      <c r="A30" s="13" t="s">
        <v>56</v>
      </c>
      <c r="B30" s="18" t="s">
        <v>57</v>
      </c>
      <c r="C30" s="23"/>
      <c r="D30" s="19"/>
      <c r="E30" s="14" t="s">
        <v>53</v>
      </c>
      <c r="F30" s="14">
        <v>12</v>
      </c>
      <c r="G30" s="14">
        <v>282983.89</v>
      </c>
      <c r="H30" s="12"/>
      <c r="I30" s="12"/>
      <c r="J30" s="12"/>
      <c r="K30" s="12"/>
      <c r="L30" s="12"/>
      <c r="M30" s="12"/>
    </row>
    <row r="31" spans="1:13" ht="18.75">
      <c r="A31" s="20" t="s">
        <v>23</v>
      </c>
      <c r="B31" s="20"/>
      <c r="C31" s="20"/>
      <c r="D31" s="20"/>
      <c r="E31" s="20"/>
      <c r="F31" s="20"/>
      <c r="G31" s="20"/>
    </row>
    <row r="32" spans="1:13" ht="30">
      <c r="A32" s="21" t="s">
        <v>24</v>
      </c>
      <c r="B32" s="21"/>
      <c r="C32" s="21"/>
      <c r="D32" s="21"/>
      <c r="E32" s="6" t="s">
        <v>9</v>
      </c>
      <c r="F32" s="6" t="s">
        <v>10</v>
      </c>
      <c r="G32" s="6" t="s">
        <v>11</v>
      </c>
    </row>
    <row r="33" spans="1:7">
      <c r="A33" s="31"/>
      <c r="B33" s="32"/>
      <c r="C33" s="32"/>
      <c r="D33" s="33"/>
      <c r="E33" s="7"/>
      <c r="F33" s="7"/>
      <c r="G33" s="7"/>
    </row>
    <row r="34" spans="1:7">
      <c r="A34" s="31"/>
      <c r="B34" s="32"/>
      <c r="C34" s="32"/>
      <c r="D34" s="33"/>
      <c r="E34" s="7"/>
      <c r="F34" s="7"/>
      <c r="G34" s="7"/>
    </row>
    <row r="35" spans="1:7">
      <c r="A35" s="31"/>
      <c r="B35" s="32"/>
      <c r="C35" s="32"/>
      <c r="D35" s="33"/>
      <c r="E35" s="7"/>
      <c r="F35" s="7"/>
      <c r="G35" s="7"/>
    </row>
    <row r="36" spans="1:7" ht="18.75">
      <c r="A36" s="20" t="s">
        <v>25</v>
      </c>
      <c r="B36" s="20"/>
      <c r="C36" s="20"/>
      <c r="D36" s="20"/>
      <c r="E36" s="20"/>
      <c r="F36" s="20"/>
      <c r="G36" s="20"/>
    </row>
    <row r="37" spans="1:7">
      <c r="A37" s="21" t="s">
        <v>26</v>
      </c>
      <c r="B37" s="21"/>
      <c r="C37" s="21"/>
      <c r="D37" s="21"/>
      <c r="E37" s="21"/>
      <c r="F37" s="21"/>
      <c r="G37" s="6" t="s">
        <v>27</v>
      </c>
    </row>
    <row r="38" spans="1:7" ht="30.75" customHeight="1">
      <c r="A38" s="34" t="s">
        <v>58</v>
      </c>
      <c r="B38" s="34"/>
      <c r="C38" s="34"/>
      <c r="D38" s="34"/>
      <c r="E38" s="34"/>
      <c r="F38" s="34"/>
      <c r="G38" s="7">
        <v>73390</v>
      </c>
    </row>
    <row r="39" spans="1:7">
      <c r="A39" s="34" t="s">
        <v>61</v>
      </c>
      <c r="B39" s="34"/>
      <c r="C39" s="34"/>
      <c r="D39" s="34"/>
      <c r="E39" s="34"/>
      <c r="F39" s="34"/>
      <c r="G39" s="7">
        <v>293715</v>
      </c>
    </row>
    <row r="40" spans="1:7">
      <c r="A40" s="34" t="s">
        <v>62</v>
      </c>
      <c r="B40" s="34"/>
      <c r="C40" s="34"/>
      <c r="D40" s="34"/>
      <c r="E40" s="34"/>
      <c r="F40" s="34"/>
      <c r="G40" s="7">
        <v>102612</v>
      </c>
    </row>
    <row r="41" spans="1:7" ht="15" customHeight="1">
      <c r="A41" s="35" t="s">
        <v>30</v>
      </c>
      <c r="B41" s="36"/>
      <c r="C41" s="36"/>
      <c r="D41" s="36"/>
      <c r="E41" s="36"/>
      <c r="F41" s="37"/>
      <c r="G41" s="8">
        <f>G3+G6-G38-G39-G40+4089.62</f>
        <v>21953.69739999995</v>
      </c>
    </row>
    <row r="43" spans="1:7" ht="22.5" customHeight="1">
      <c r="A43" s="30" t="s">
        <v>51</v>
      </c>
      <c r="B43" s="30"/>
      <c r="C43" s="30"/>
      <c r="D43" s="30"/>
      <c r="E43" s="30"/>
      <c r="F43" s="30"/>
      <c r="G43" s="30"/>
    </row>
    <row r="45" spans="1:7">
      <c r="A45" s="29" t="s">
        <v>55</v>
      </c>
      <c r="B45" s="29"/>
      <c r="C45" s="29"/>
      <c r="D45" s="29"/>
      <c r="E45" s="29"/>
      <c r="F45" s="29"/>
      <c r="G45" s="29"/>
    </row>
  </sheetData>
  <mergeCells count="53"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6:F6"/>
    <mergeCell ref="E7:F7"/>
    <mergeCell ref="E8:F8"/>
    <mergeCell ref="E10:F10"/>
    <mergeCell ref="E11:F11"/>
    <mergeCell ref="A31:G31"/>
    <mergeCell ref="A32:D32"/>
    <mergeCell ref="A36:G36"/>
    <mergeCell ref="A12:F12"/>
    <mergeCell ref="B26:D26"/>
    <mergeCell ref="B28:D28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2014-03-24T01:46:29Z</dcterms:modified>
</cp:coreProperties>
</file>