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<sst xmlns="http://schemas.openxmlformats.org/spreadsheetml/2006/main" count="510" uniqueCount="354">
  <si>
    <t>ОТЧЕТ О ВЫПОЛНЕННЫХ РАБОТАХ
Адрес объекта: г.Полысаево, ул.Космонавтов, д.92
Отчетный период: 01.01.2011 - 31.12.2011</t>
  </si>
  <si>
    <t>I. ОБЩИЕ СВЕДЕНИЯ ОБ ОБЪЕКТЕ</t>
  </si>
  <si>
    <t>Назначение объекта</t>
  </si>
  <si>
    <t>Многокв. ЖД</t>
  </si>
  <si>
    <t>Этажность</t>
  </si>
  <si>
    <t>9</t>
  </si>
  <si>
    <t>Материал стен</t>
  </si>
  <si>
    <t>ПАН</t>
  </si>
  <si>
    <t>Подъездов</t>
  </si>
  <si>
    <t>10</t>
  </si>
  <si>
    <t>Материал кровли</t>
  </si>
  <si>
    <t>ЖБТ</t>
  </si>
  <si>
    <t>Квартир</t>
  </si>
  <si>
    <t>184</t>
  </si>
  <si>
    <t>Год постройки</t>
  </si>
  <si>
    <t>1986</t>
  </si>
  <si>
    <t>Жителей</t>
  </si>
  <si>
    <t>448</t>
  </si>
  <si>
    <t>Общая полезная площадь, м2</t>
  </si>
  <si>
    <t>Площадь кровли, м2</t>
  </si>
  <si>
    <t>Общая жилая площадь (квартир), м2</t>
  </si>
  <si>
    <t>Площадь чердаков, м2</t>
  </si>
  <si>
    <t>Площадь мест общего пользов., м2</t>
  </si>
  <si>
    <t>Площадь подвалов, м2</t>
  </si>
  <si>
    <t>Площадь нежилых помещений, м2</t>
  </si>
  <si>
    <t>Площадь балконов, м2</t>
  </si>
  <si>
    <t>II. ОБЪЕМЫ И СТОИМОСТЬ ВЫПОЛНЕННЫХ РАБОТ</t>
  </si>
  <si>
    <t>Шифр
меропр.</t>
  </si>
  <si>
    <t>Наименование работ</t>
  </si>
  <si>
    <t>Ед.изм.</t>
  </si>
  <si>
    <t>Объем</t>
  </si>
  <si>
    <t>Стоимость</t>
  </si>
  <si>
    <t>1. Жилищная услуга</t>
  </si>
  <si>
    <t>1.1. Содержание</t>
  </si>
  <si>
    <t>1.1.1. Конструктивные элементы зданий</t>
  </si>
  <si>
    <t>1.1.1.1. Кровля и водосточные сиcтемы</t>
  </si>
  <si>
    <t>110006</t>
  </si>
  <si>
    <t>Местный осмотр кровли</t>
  </si>
  <si>
    <t>чел.час</t>
  </si>
  <si>
    <t>1</t>
  </si>
  <si>
    <t>110011</t>
  </si>
  <si>
    <t>Очистка кровли от мусора с прочисткой ливнев. канализации</t>
  </si>
  <si>
    <t>м2 кровли</t>
  </si>
  <si>
    <t>4914,8</t>
  </si>
  <si>
    <t>110012</t>
  </si>
  <si>
    <t>Удаление с крыш снега и наледи</t>
  </si>
  <si>
    <t>44233,2</t>
  </si>
  <si>
    <t>110027</t>
  </si>
  <si>
    <t>Мелкий ремонт гидроизоляции</t>
  </si>
  <si>
    <t>110036</t>
  </si>
  <si>
    <t>Укрепление коробок чердачных люков</t>
  </si>
  <si>
    <t>шт.</t>
  </si>
  <si>
    <t>110039</t>
  </si>
  <si>
    <t>Прочистка ливневой канализации</t>
  </si>
  <si>
    <t>м.п.</t>
  </si>
  <si>
    <t>43</t>
  </si>
  <si>
    <t>110050</t>
  </si>
  <si>
    <t>Содержание кровли</t>
  </si>
  <si>
    <t>58977,6</t>
  </si>
  <si>
    <t>110900</t>
  </si>
  <si>
    <t>Прочие работы по содержанию кровли</t>
  </si>
  <si>
    <t/>
  </si>
  <si>
    <t>11</t>
  </si>
  <si>
    <t>1.1.1.2. Фундамент, стены, фасады, перекрытия</t>
  </si>
  <si>
    <t>120006</t>
  </si>
  <si>
    <t>Местный осмотр подвальных помещений</t>
  </si>
  <si>
    <t>120010</t>
  </si>
  <si>
    <t>Проверка состояния (открытие, закрытие) продухов в цоколях зданий</t>
  </si>
  <si>
    <t>шт</t>
  </si>
  <si>
    <t>52</t>
  </si>
  <si>
    <t>130006</t>
  </si>
  <si>
    <t>Местный осмотр стен и фасадов</t>
  </si>
  <si>
    <t>3</t>
  </si>
  <si>
    <t>130910</t>
  </si>
  <si>
    <t>Прочие работы по содержанию стен и фасадов</t>
  </si>
  <si>
    <t>8</t>
  </si>
  <si>
    <t>140910</t>
  </si>
  <si>
    <t>Прочие работы по содержанию перекрытий</t>
  </si>
  <si>
    <t>150006</t>
  </si>
  <si>
    <t>Местный осмотр лестниц, крылец</t>
  </si>
  <si>
    <t>150910</t>
  </si>
  <si>
    <t>Прочие работы по содержанию балконов, лестниц, крылец</t>
  </si>
  <si>
    <t>1.1.1.3. Оконные и дверные заполнения</t>
  </si>
  <si>
    <t>160011</t>
  </si>
  <si>
    <t>Установка (снятие) пружин на входные двери</t>
  </si>
  <si>
    <t>20</t>
  </si>
  <si>
    <t>160020</t>
  </si>
  <si>
    <t>Замена разбитых стекол</t>
  </si>
  <si>
    <t>м2</t>
  </si>
  <si>
    <t>2</t>
  </si>
  <si>
    <t>160022</t>
  </si>
  <si>
    <t>Мелкий ремонт оконных заполнений</t>
  </si>
  <si>
    <t>1.1.2. Внутридомовые инженерные системы</t>
  </si>
  <si>
    <t>1.1.2.1. Сантехнические системы</t>
  </si>
  <si>
    <t>1.1.2.1.1. Система ХВС</t>
  </si>
  <si>
    <t>210017</t>
  </si>
  <si>
    <t>Осмотр системы водоснабжения</t>
  </si>
  <si>
    <t>7</t>
  </si>
  <si>
    <t>210018</t>
  </si>
  <si>
    <t>Осмотр системы водоснабжения здания</t>
  </si>
  <si>
    <t>1000 м2 подв. пом.</t>
  </si>
  <si>
    <t>211,3364</t>
  </si>
  <si>
    <t>210022</t>
  </si>
  <si>
    <t>Опорожнение (заполнение) стояка ХВС в здании 6-10 эт.</t>
  </si>
  <si>
    <t>стояк</t>
  </si>
  <si>
    <t>210026</t>
  </si>
  <si>
    <t>Снятие показаний водосчетчика ХВС</t>
  </si>
  <si>
    <t>счетчик</t>
  </si>
  <si>
    <t>210032</t>
  </si>
  <si>
    <t>Замена небольших участков внутренних систем ХВС (до 1 м.п.)</t>
  </si>
  <si>
    <t>м.п. труб</t>
  </si>
  <si>
    <t>210051</t>
  </si>
  <si>
    <t>Временная заделка свищей (установка хомута) на трубопроводах ХВС</t>
  </si>
  <si>
    <t>210059</t>
  </si>
  <si>
    <t>Замена обратного клапана ХВС</t>
  </si>
  <si>
    <t>210070</t>
  </si>
  <si>
    <t>Регулировка смывных бачков</t>
  </si>
  <si>
    <t>15</t>
  </si>
  <si>
    <t>210090</t>
  </si>
  <si>
    <t>Отогрев трубопровода ХВС</t>
  </si>
  <si>
    <t>место</t>
  </si>
  <si>
    <t>210102</t>
  </si>
  <si>
    <t>Замена задвижек ХВС</t>
  </si>
  <si>
    <t>210111</t>
  </si>
  <si>
    <t>Ревизия аварийных вентилей ХВС в квартире</t>
  </si>
  <si>
    <t>210117</t>
  </si>
  <si>
    <t>Ремонт и ревизия вентилей ХВС</t>
  </si>
  <si>
    <t>4</t>
  </si>
  <si>
    <t>210118</t>
  </si>
  <si>
    <t>Замена вентилей ХВС</t>
  </si>
  <si>
    <t>210910</t>
  </si>
  <si>
    <t>Прочие работы по содержанию системы водоснабжения</t>
  </si>
  <si>
    <t>29</t>
  </si>
  <si>
    <t>1.1.2.1.2. Система ГВС</t>
  </si>
  <si>
    <t>212006</t>
  </si>
  <si>
    <t>Местный осмотр системы ГВС</t>
  </si>
  <si>
    <t>212020</t>
  </si>
  <si>
    <t>Ликвидация воздушных пробок в системе ГВС</t>
  </si>
  <si>
    <t>пробка</t>
  </si>
  <si>
    <t>212027</t>
  </si>
  <si>
    <t>Открытие-закрытие регулирующих органов ГВС (вентилей, задвижек)</t>
  </si>
  <si>
    <t>330</t>
  </si>
  <si>
    <t>212032</t>
  </si>
  <si>
    <t>Замена небольших участков внутренних систем ГВС (до 1 м.п.)</t>
  </si>
  <si>
    <t>212050</t>
  </si>
  <si>
    <t>Заваривание свищей на трубопроводах ГВС</t>
  </si>
  <si>
    <t>свищ</t>
  </si>
  <si>
    <t>212051</t>
  </si>
  <si>
    <t>Временная заделка свищей (установка хомута) на трубопроводах ГВС</t>
  </si>
  <si>
    <t>212117</t>
  </si>
  <si>
    <t>Ремонт и ревизия вентилей ГВС</t>
  </si>
  <si>
    <t>212118</t>
  </si>
  <si>
    <t>Замена вентилей ГВС</t>
  </si>
  <si>
    <t>212910</t>
  </si>
  <si>
    <t>Прочие работы по содержанию системы ГВС</t>
  </si>
  <si>
    <t>12</t>
  </si>
  <si>
    <t>1.1.2.1.3. Канализация</t>
  </si>
  <si>
    <t>213006</t>
  </si>
  <si>
    <t>Местный осмотр канализации</t>
  </si>
  <si>
    <t>213010</t>
  </si>
  <si>
    <t>Осмотр системы канализации здания</t>
  </si>
  <si>
    <t>137,6144</t>
  </si>
  <si>
    <t>213017</t>
  </si>
  <si>
    <t>Осмотр системы канализации</t>
  </si>
  <si>
    <t>213019</t>
  </si>
  <si>
    <t>Местный осмотр канализации в квартире</t>
  </si>
  <si>
    <t>квартира</t>
  </si>
  <si>
    <t>213030</t>
  </si>
  <si>
    <t>Прочистка канализационных сетей</t>
  </si>
  <si>
    <t>88</t>
  </si>
  <si>
    <t>213034</t>
  </si>
  <si>
    <t>Прочистка выпусков канализации</t>
  </si>
  <si>
    <t>213040</t>
  </si>
  <si>
    <t>Замена небольших участков канализации (до 1 м.п.)</t>
  </si>
  <si>
    <t>м.п</t>
  </si>
  <si>
    <t>213041</t>
  </si>
  <si>
    <t>Замена фасонных частей канализационных труб (до 2 шт)</t>
  </si>
  <si>
    <t>213090</t>
  </si>
  <si>
    <t>Отогрев канализации</t>
  </si>
  <si>
    <t>213091</t>
  </si>
  <si>
    <t>Устранение местных засоров канализации</t>
  </si>
  <si>
    <t>213093</t>
  </si>
  <si>
    <t>Прочистка сифонов</t>
  </si>
  <si>
    <t>213910</t>
  </si>
  <si>
    <t>Прочие работы по содержанию канализации</t>
  </si>
  <si>
    <t>1.1.2.1.4. Центральное отопление</t>
  </si>
  <si>
    <t>220010</t>
  </si>
  <si>
    <t>Осмотр системы отопления здания</t>
  </si>
  <si>
    <t>98,296</t>
  </si>
  <si>
    <t>220017</t>
  </si>
  <si>
    <t>Осмотр системы отопления</t>
  </si>
  <si>
    <t>220020</t>
  </si>
  <si>
    <t>Ликвидация воздушных пробок в системе отопления</t>
  </si>
  <si>
    <t>220022</t>
  </si>
  <si>
    <t>Опорожнение (заполнение) стояка отопления в здании 6-10 эт.</t>
  </si>
  <si>
    <t>220027</t>
  </si>
  <si>
    <t>Открытие-закрытие регулирующих органов отопления (вентилей, задвижек)</t>
  </si>
  <si>
    <t>220028</t>
  </si>
  <si>
    <t>Регулировка элеваторного узла со снятием параметров</t>
  </si>
  <si>
    <t>элев. узел</t>
  </si>
  <si>
    <t>220030</t>
  </si>
  <si>
    <t>Временная заделка свищей (установка хомута) на трубопроводах отопления</t>
  </si>
  <si>
    <t>220032</t>
  </si>
  <si>
    <t>Замена небольших участков внутренних систем отопления (до 1 м.п.)</t>
  </si>
  <si>
    <t>220033</t>
  </si>
  <si>
    <t>Замена радиаторов отопления</t>
  </si>
  <si>
    <t>секц.</t>
  </si>
  <si>
    <t>220034</t>
  </si>
  <si>
    <t>Замена конвекторов</t>
  </si>
  <si>
    <t>220052</t>
  </si>
  <si>
    <t>Замена вентилей системы отопления</t>
  </si>
  <si>
    <t>220058</t>
  </si>
  <si>
    <t>Замена участков внутренней системы отопления (до 50м, но не более 10% общего объема)</t>
  </si>
  <si>
    <t>220910</t>
  </si>
  <si>
    <t>Прочие работы по содержанию системы центрального отопления</t>
  </si>
  <si>
    <t>6</t>
  </si>
  <si>
    <t>1.1.2.4. Электрооборудование</t>
  </si>
  <si>
    <t>240010</t>
  </si>
  <si>
    <t>Замена ламп внутреннего освещения: накаливания</t>
  </si>
  <si>
    <t>240020</t>
  </si>
  <si>
    <t>Ремонт электроустановочных изделий (розеток, выключателей)</t>
  </si>
  <si>
    <t>14</t>
  </si>
  <si>
    <t>240026</t>
  </si>
  <si>
    <t>Замена предохранителей</t>
  </si>
  <si>
    <t>240027</t>
  </si>
  <si>
    <t>Замена автоматических выключателей</t>
  </si>
  <si>
    <t>240030</t>
  </si>
  <si>
    <t>Мелкий ремонт (замена) электропроводки</t>
  </si>
  <si>
    <t>240050</t>
  </si>
  <si>
    <t>Осмотр линий электрических сетей, арматуры и электрооборудования</t>
  </si>
  <si>
    <t>1000 м3 объ. здан.</t>
  </si>
  <si>
    <t>615,26</t>
  </si>
  <si>
    <t>240080</t>
  </si>
  <si>
    <t>Снятие показаний счетчика</t>
  </si>
  <si>
    <t>240123</t>
  </si>
  <si>
    <t>Замена стенного или потолочного патрона</t>
  </si>
  <si>
    <t>патрон</t>
  </si>
  <si>
    <t>240171</t>
  </si>
  <si>
    <t>Ремонт электроплит</t>
  </si>
  <si>
    <t>240910</t>
  </si>
  <si>
    <t>Прочие работы по содержанию электрооборудования</t>
  </si>
  <si>
    <t>1.1.2.6. Вентиляция</t>
  </si>
  <si>
    <t>260012</t>
  </si>
  <si>
    <t>Устранение засоров системы вентиляции</t>
  </si>
  <si>
    <t>18</t>
  </si>
  <si>
    <t>260014</t>
  </si>
  <si>
    <t>Проверка наличия тяги</t>
  </si>
  <si>
    <t>260910</t>
  </si>
  <si>
    <t>Прочие работы по содержанию системы вентиляции</t>
  </si>
  <si>
    <t>1.1.3. Благоустройство территории</t>
  </si>
  <si>
    <t>340028</t>
  </si>
  <si>
    <t>Мелкий ремонт спортивных пощадок и хоккейных коробок</t>
  </si>
  <si>
    <t>380910</t>
  </si>
  <si>
    <t>Прочие работы по содержанию контейнерных площадок</t>
  </si>
  <si>
    <t>1.1.4. Уборка лестничных клеток</t>
  </si>
  <si>
    <t>410021</t>
  </si>
  <si>
    <t>Влажное подметание нижних 3-х этажей</t>
  </si>
  <si>
    <t>210,72</t>
  </si>
  <si>
    <t>410022</t>
  </si>
  <si>
    <t>Влажное подметание выше 3-го этажа</t>
  </si>
  <si>
    <t>843,12</t>
  </si>
  <si>
    <t>410023</t>
  </si>
  <si>
    <t>Мытье подъезда</t>
  </si>
  <si>
    <t>410024</t>
  </si>
  <si>
    <t>Генеральная уборка</t>
  </si>
  <si>
    <t>410025</t>
  </si>
  <si>
    <t>Влажное подметание перед загрузочными клапанами</t>
  </si>
  <si>
    <t>105,6</t>
  </si>
  <si>
    <t>410026</t>
  </si>
  <si>
    <t>Уборка перед входом в подъезд</t>
  </si>
  <si>
    <t>410050</t>
  </si>
  <si>
    <t>Уборка лестничных клеток</t>
  </si>
  <si>
    <t>м2*мес</t>
  </si>
  <si>
    <t>127704</t>
  </si>
  <si>
    <t>1.1.5. Уборка территории</t>
  </si>
  <si>
    <t>1.1.5.1. Уборка придомовой территории</t>
  </si>
  <si>
    <t>510050</t>
  </si>
  <si>
    <t>Уборка придомовой территории</t>
  </si>
  <si>
    <t>10642</t>
  </si>
  <si>
    <t>510062</t>
  </si>
  <si>
    <t>Уборка территории: 2 класс, усовершенствованное покрытие</t>
  </si>
  <si>
    <t>273,48</t>
  </si>
  <si>
    <t>510065</t>
  </si>
  <si>
    <t>Уборка территории: 2 класс, неусовершенствованное покрытие</t>
  </si>
  <si>
    <t>135,6</t>
  </si>
  <si>
    <t>510068</t>
  </si>
  <si>
    <t>Уборка территории: газоны</t>
  </si>
  <si>
    <t>374,76</t>
  </si>
  <si>
    <t>510069</t>
  </si>
  <si>
    <t>Уборка территории: контейнерная площадка</t>
  </si>
  <si>
    <t>15,82</t>
  </si>
  <si>
    <t>1.1.5.2. Вывоз крупногобаритного мусора</t>
  </si>
  <si>
    <t>830050</t>
  </si>
  <si>
    <t>Вывоз крупногабаритного мусора</t>
  </si>
  <si>
    <t>134170,8</t>
  </si>
  <si>
    <t>1.1.6. Озеленение территории</t>
  </si>
  <si>
    <t>350001</t>
  </si>
  <si>
    <t>Озеленение территории</t>
  </si>
  <si>
    <t>55904,5</t>
  </si>
  <si>
    <t>1.1.7. Дератизация и дезинсекция</t>
  </si>
  <si>
    <t>710040</t>
  </si>
  <si>
    <t>Дезинфекция здания</t>
  </si>
  <si>
    <t>м2 площ. подв.</t>
  </si>
  <si>
    <t>1.1.8. Аварийно-ремонтное обслуживание</t>
  </si>
  <si>
    <t>910100</t>
  </si>
  <si>
    <t>Аварийно-диспетчерское обслуживание</t>
  </si>
  <si>
    <t>1.2. Текущий ремонт</t>
  </si>
  <si>
    <t>1.2.1. Конструктивные элементы зданий</t>
  </si>
  <si>
    <t>1.2.1.2. Фундамент, стены, фасады, перекрытия</t>
  </si>
  <si>
    <t>130050</t>
  </si>
  <si>
    <t>Ремонт стен и перегородок</t>
  </si>
  <si>
    <t>1.2.1.3. Оконные и дверные заполнения</t>
  </si>
  <si>
    <t>160114</t>
  </si>
  <si>
    <t>Замена деревянных дверных блоков на металлические</t>
  </si>
  <si>
    <t>блок</t>
  </si>
  <si>
    <t>1.2.2. Внутридомовые инженерные системы</t>
  </si>
  <si>
    <t>1.2.2.1. Сантехнические системы</t>
  </si>
  <si>
    <t>1.2.2.1.1. Система ХВС</t>
  </si>
  <si>
    <t>210112</t>
  </si>
  <si>
    <t>210132</t>
  </si>
  <si>
    <t>Замена участков внутренних систем ХВС</t>
  </si>
  <si>
    <t>1.2.2.1.2. Система ГВС</t>
  </si>
  <si>
    <t>212122</t>
  </si>
  <si>
    <t>1.2.2.1.3. Канализация</t>
  </si>
  <si>
    <t>213140</t>
  </si>
  <si>
    <t>Замена канализационных труб</t>
  </si>
  <si>
    <t>213141</t>
  </si>
  <si>
    <t>Замена фасонных частей канализационных труб</t>
  </si>
  <si>
    <t>1.2.2.1.4. Центральное отопление</t>
  </si>
  <si>
    <t>220133</t>
  </si>
  <si>
    <t>2. Дополнительное оборудование и услуги</t>
  </si>
  <si>
    <t>2.1. Лифты</t>
  </si>
  <si>
    <t>2.1.1. Содержание</t>
  </si>
  <si>
    <t>270006</t>
  </si>
  <si>
    <t>Обслуживание лифтов (диспетчерское)</t>
  </si>
  <si>
    <t>лифт*мес</t>
  </si>
  <si>
    <t>24</t>
  </si>
  <si>
    <t>270010</t>
  </si>
  <si>
    <t>ЕТО лифта (ежедневно)</t>
  </si>
  <si>
    <t>лифт</t>
  </si>
  <si>
    <t>96</t>
  </si>
  <si>
    <t>270030</t>
  </si>
  <si>
    <t>ТО-1 лифта (ежемесячно)</t>
  </si>
  <si>
    <t>270040</t>
  </si>
  <si>
    <t>ТО-2 лифта (раз в 6 мес.)</t>
  </si>
  <si>
    <t>Площадь плачиваемая за содержание лифта</t>
  </si>
  <si>
    <t>Расчетный тариф по дому</t>
  </si>
  <si>
    <t>Задолженность жильцов на 01.01.2012 г.</t>
  </si>
  <si>
    <t>Услуги РКЦ и упровленчиские расходы</t>
  </si>
  <si>
    <t>руб</t>
  </si>
  <si>
    <t xml:space="preserve">Утверждаю: </t>
  </si>
  <si>
    <t>Директор ООО "Теплосиб"</t>
  </si>
  <si>
    <t>Левченко С.А.</t>
  </si>
  <si>
    <t>тариф за лифты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</si>
</sst>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\ 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i/>
      <sz val="7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9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Arial"/>
      <family val="2"/>
    </font>
    <font>
      <i/>
      <sz val="7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E4E4E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>
        <color indexed="63"/>
      </right>
      <top style="thin">
        <color indexed="63"/>
      </top>
      <bottom style="thin"/>
    </border>
    <border>
      <left>
        <color indexed="63"/>
      </left>
      <right style="thin"/>
      <top style="thin"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>
        <color indexed="63"/>
      </bottom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>
      <alignment horizontal="center" vertical="top"/>
      <protection/>
    </xf>
    <xf numFmtId="0" fontId="27" fillId="0" borderId="0">
      <alignment horizontal="left" vertical="top"/>
      <protection/>
    </xf>
    <xf numFmtId="0" fontId="27" fillId="0" borderId="0">
      <alignment horizontal="center" vertical="center"/>
      <protection/>
    </xf>
    <xf numFmtId="0" fontId="27" fillId="0" borderId="0">
      <alignment horizontal="center" vertical="center"/>
      <protection/>
    </xf>
    <xf numFmtId="0" fontId="27" fillId="20" borderId="0">
      <alignment horizontal="left" vertical="top"/>
      <protection/>
    </xf>
    <xf numFmtId="0" fontId="27" fillId="20" borderId="0">
      <alignment horizontal="right"/>
      <protection/>
    </xf>
    <xf numFmtId="0" fontId="27" fillId="0" borderId="0">
      <alignment horizontal="right"/>
      <protection/>
    </xf>
    <xf numFmtId="0" fontId="27" fillId="0" borderId="0">
      <alignment horizontal="center"/>
      <protection/>
    </xf>
    <xf numFmtId="0" fontId="27" fillId="0" borderId="0">
      <alignment horizontal="center" vertical="top"/>
      <protection/>
    </xf>
    <xf numFmtId="0" fontId="27" fillId="0" borderId="0">
      <alignment horizontal="right"/>
      <protection/>
    </xf>
    <xf numFmtId="0" fontId="28" fillId="0" borderId="0">
      <alignment horizontal="right"/>
      <protection/>
    </xf>
    <xf numFmtId="0" fontId="29" fillId="0" borderId="0">
      <alignment horizontal="left"/>
      <protection/>
    </xf>
    <xf numFmtId="0" fontId="27" fillId="0" borderId="0">
      <alignment horizontal="left" vertical="top"/>
      <protection/>
    </xf>
    <xf numFmtId="0" fontId="27" fillId="0" borderId="0">
      <alignment horizontal="center" vertical="top"/>
      <protection/>
    </xf>
    <xf numFmtId="0" fontId="30" fillId="0" borderId="0">
      <alignment horizontal="left"/>
      <protection/>
    </xf>
    <xf numFmtId="0" fontId="27" fillId="0" borderId="0">
      <alignment horizontal="left" vertical="top"/>
      <protection/>
    </xf>
    <xf numFmtId="0" fontId="27" fillId="0" borderId="0">
      <alignment horizontal="lef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7" fillId="0" borderId="0">
      <alignment horizontal="right" vertical="top"/>
      <protection/>
    </xf>
    <xf numFmtId="0" fontId="28" fillId="0" borderId="0">
      <alignment horizontal="center" vertical="top"/>
      <protection/>
    </xf>
    <xf numFmtId="0" fontId="26" fillId="0" borderId="0">
      <alignment horizontal="center" vertical="center"/>
      <protection/>
    </xf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9" borderId="7" applyNumberFormat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3" borderId="0" applyNumberFormat="0" applyBorder="0" applyAlignment="0" applyProtection="0"/>
  </cellStyleXfs>
  <cellXfs count="104">
    <xf numFmtId="0" fontId="0" fillId="0" borderId="0" xfId="0" applyFont="1" applyAlignment="1">
      <alignment/>
    </xf>
    <xf numFmtId="0" fontId="27" fillId="0" borderId="10" xfId="35" applyBorder="1" applyAlignment="1" quotePrefix="1">
      <alignment horizontal="center" vertical="center" wrapText="1"/>
      <protection/>
    </xf>
    <xf numFmtId="0" fontId="27" fillId="0" borderId="11" xfId="35" applyBorder="1" applyAlignment="1" quotePrefix="1">
      <alignment horizontal="center" vertical="center" wrapText="1"/>
      <protection/>
    </xf>
    <xf numFmtId="0" fontId="0" fillId="0" borderId="0" xfId="0" applyAlignment="1">
      <alignment wrapText="1"/>
    </xf>
    <xf numFmtId="0" fontId="27" fillId="0" borderId="0" xfId="34" applyAlignment="1" quotePrefix="1">
      <alignment horizontal="left" vertical="top" wrapText="1"/>
      <protection/>
    </xf>
    <xf numFmtId="0" fontId="27" fillId="0" borderId="0" xfId="49" applyAlignment="1" quotePrefix="1">
      <alignment horizontal="left" vertical="top" wrapText="1"/>
      <protection/>
    </xf>
    <xf numFmtId="0" fontId="27" fillId="0" borderId="11" xfId="50" applyBorder="1" applyAlignment="1" quotePrefix="1">
      <alignment horizontal="right" vertical="top" wrapText="1"/>
      <protection/>
    </xf>
    <xf numFmtId="0" fontId="27" fillId="0" borderId="11" xfId="52" applyBorder="1" applyAlignment="1" quotePrefix="1">
      <alignment horizontal="right" vertical="top" wrapText="1"/>
      <protection/>
    </xf>
    <xf numFmtId="0" fontId="27" fillId="0" borderId="12" xfId="51" applyNumberFormat="1" applyBorder="1" applyAlignment="1">
      <alignment horizontal="right" vertical="top" wrapText="1"/>
      <protection/>
    </xf>
    <xf numFmtId="0" fontId="27" fillId="0" borderId="11" xfId="51" applyNumberFormat="1" applyBorder="1" applyAlignment="1">
      <alignment horizontal="right" vertical="top" wrapText="1"/>
      <protection/>
    </xf>
    <xf numFmtId="0" fontId="27" fillId="0" borderId="11" xfId="51" applyBorder="1" applyAlignment="1">
      <alignment horizontal="right" vertical="top" wrapText="1"/>
      <protection/>
    </xf>
    <xf numFmtId="0" fontId="27" fillId="0" borderId="13" xfId="36" applyBorder="1" applyAlignment="1" quotePrefix="1">
      <alignment horizontal="center" vertical="center" wrapText="1"/>
      <protection/>
    </xf>
    <xf numFmtId="164" fontId="27" fillId="20" borderId="13" xfId="38" applyNumberFormat="1" applyBorder="1" applyAlignment="1">
      <alignment horizontal="right" wrapText="1"/>
      <protection/>
    </xf>
    <xf numFmtId="164" fontId="27" fillId="20" borderId="14" xfId="38" applyNumberFormat="1" applyBorder="1" applyAlignment="1">
      <alignment horizontal="right" wrapText="1"/>
      <protection/>
    </xf>
    <xf numFmtId="0" fontId="27" fillId="0" borderId="11" xfId="41" applyBorder="1" applyAlignment="1" quotePrefix="1">
      <alignment horizontal="center" vertical="top" wrapText="1"/>
      <protection/>
    </xf>
    <xf numFmtId="0" fontId="27" fillId="0" borderId="0" xfId="39" applyBorder="1" applyAlignment="1" quotePrefix="1">
      <alignment horizontal="right" wrapText="1"/>
      <protection/>
    </xf>
    <xf numFmtId="164" fontId="27" fillId="0" borderId="11" xfId="42" applyNumberFormat="1" applyBorder="1" applyAlignment="1">
      <alignment horizontal="right" wrapText="1"/>
      <protection/>
    </xf>
    <xf numFmtId="0" fontId="27" fillId="0" borderId="15" xfId="41" applyBorder="1" applyAlignment="1" quotePrefix="1">
      <alignment horizontal="center" vertical="top" wrapText="1"/>
      <protection/>
    </xf>
    <xf numFmtId="0" fontId="27" fillId="0" borderId="11" xfId="39" applyBorder="1" applyAlignment="1" quotePrefix="1">
      <alignment horizontal="right" wrapText="1"/>
      <protection/>
    </xf>
    <xf numFmtId="164" fontId="27" fillId="0" borderId="16" xfId="42" applyNumberFormat="1" applyBorder="1" applyAlignment="1">
      <alignment horizontal="right" wrapText="1"/>
      <protection/>
    </xf>
    <xf numFmtId="164" fontId="27" fillId="0" borderId="17" xfId="42" applyNumberFormat="1" applyBorder="1" applyAlignment="1">
      <alignment horizontal="right" wrapText="1"/>
      <protection/>
    </xf>
    <xf numFmtId="0" fontId="27" fillId="0" borderId="18" xfId="39" applyBorder="1" applyAlignment="1" quotePrefix="1">
      <alignment horizontal="right" wrapText="1"/>
      <protection/>
    </xf>
    <xf numFmtId="0" fontId="0" fillId="0" borderId="0" xfId="0" applyAlignment="1">
      <alignment wrapText="1"/>
    </xf>
    <xf numFmtId="164" fontId="27" fillId="20" borderId="11" xfId="38" applyNumberFormat="1" applyBorder="1" applyAlignment="1">
      <alignment horizontal="right" wrapText="1"/>
      <protection/>
    </xf>
    <xf numFmtId="0" fontId="27" fillId="0" borderId="10" xfId="41" applyBorder="1" applyAlignment="1" quotePrefix="1">
      <alignment horizontal="center" vertical="top" wrapText="1"/>
      <protection/>
    </xf>
    <xf numFmtId="0" fontId="27" fillId="0" borderId="16" xfId="42" applyBorder="1" applyAlignment="1">
      <alignment horizontal="right" wrapText="1"/>
      <protection/>
    </xf>
    <xf numFmtId="0" fontId="27" fillId="0" borderId="19" xfId="41" applyBorder="1" applyAlignment="1" quotePrefix="1">
      <alignment horizontal="center" vertical="top" wrapText="1"/>
      <protection/>
    </xf>
    <xf numFmtId="0" fontId="27" fillId="0" borderId="11" xfId="42" applyBorder="1" applyAlignment="1">
      <alignment horizontal="right" wrapText="1"/>
      <protection/>
    </xf>
    <xf numFmtId="0" fontId="27" fillId="20" borderId="11" xfId="38" applyBorder="1" applyAlignment="1">
      <alignment horizontal="right" wrapText="1"/>
      <protection/>
    </xf>
    <xf numFmtId="0" fontId="27" fillId="0" borderId="17" xfId="42" applyBorder="1" applyAlignment="1">
      <alignment horizontal="right" wrapText="1"/>
      <protection/>
    </xf>
    <xf numFmtId="164" fontId="27" fillId="20" borderId="20" xfId="38" applyNumberFormat="1" applyBorder="1" applyAlignment="1">
      <alignment horizontal="right" wrapText="1"/>
      <protection/>
    </xf>
    <xf numFmtId="0" fontId="0" fillId="0" borderId="0" xfId="0" applyAlignment="1">
      <alignment wrapText="1"/>
    </xf>
    <xf numFmtId="0" fontId="27" fillId="0" borderId="0" xfId="51" applyNumberFormat="1" applyBorder="1" applyAlignment="1">
      <alignment horizontal="right" vertical="top" wrapText="1"/>
      <protection/>
    </xf>
    <xf numFmtId="0" fontId="27" fillId="0" borderId="21" xfId="49" applyBorder="1" applyAlignment="1" quotePrefix="1">
      <alignment vertical="top" wrapText="1"/>
      <protection/>
    </xf>
    <xf numFmtId="0" fontId="27" fillId="0" borderId="0" xfId="49" applyAlignment="1" quotePrefix="1">
      <alignment vertical="top" wrapText="1"/>
      <protection/>
    </xf>
    <xf numFmtId="3" fontId="46" fillId="0" borderId="0" xfId="51" applyNumberFormat="1" applyFont="1" applyBorder="1" applyAlignment="1">
      <alignment horizontal="right" vertical="top" wrapText="1"/>
      <protection/>
    </xf>
    <xf numFmtId="0" fontId="27" fillId="34" borderId="0" xfId="41" applyFill="1" applyBorder="1" applyAlignment="1" quotePrefix="1">
      <alignment horizontal="center" vertical="top" wrapText="1"/>
      <protection/>
    </xf>
    <xf numFmtId="0" fontId="27" fillId="34" borderId="0" xfId="39" applyFill="1" applyBorder="1" applyAlignment="1" quotePrefix="1">
      <alignment horizontal="right" wrapText="1"/>
      <protection/>
    </xf>
    <xf numFmtId="164" fontId="27" fillId="34" borderId="11" xfId="42" applyNumberFormat="1" applyFill="1" applyBorder="1" applyAlignment="1">
      <alignment horizontal="right" wrapText="1"/>
      <protection/>
    </xf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7" fillId="0" borderId="0" xfId="49" applyAlignment="1" quotePrefix="1">
      <alignment horizontal="center" vertical="top" wrapText="1"/>
      <protection/>
    </xf>
    <xf numFmtId="0" fontId="0" fillId="0" borderId="0" xfId="0" applyAlignment="1">
      <alignment wrapText="1"/>
    </xf>
    <xf numFmtId="4" fontId="27" fillId="0" borderId="22" xfId="51" applyNumberFormat="1" applyBorder="1" applyAlignment="1">
      <alignment horizontal="right" vertical="top" wrapText="1"/>
      <protection/>
    </xf>
    <xf numFmtId="4" fontId="27" fillId="0" borderId="21" xfId="51" applyNumberFormat="1" applyBorder="1" applyAlignment="1">
      <alignment horizontal="right" vertical="top" wrapText="1"/>
      <protection/>
    </xf>
    <xf numFmtId="0" fontId="47" fillId="0" borderId="0" xfId="0" applyFont="1" applyAlignment="1">
      <alignment wrapText="1"/>
    </xf>
    <xf numFmtId="0" fontId="47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27" fillId="0" borderId="23" xfId="40" applyBorder="1" applyAlignment="1" quotePrefix="1">
      <alignment horizontal="center" wrapText="1"/>
      <protection/>
    </xf>
    <xf numFmtId="0" fontId="27" fillId="0" borderId="24" xfId="40" applyBorder="1" applyAlignment="1" quotePrefix="1">
      <alignment horizontal="center" wrapText="1"/>
      <protection/>
    </xf>
    <xf numFmtId="0" fontId="27" fillId="0" borderId="25" xfId="45" applyBorder="1" applyAlignment="1" quotePrefix="1">
      <alignment horizontal="left" vertical="top" wrapText="1"/>
      <protection/>
    </xf>
    <xf numFmtId="0" fontId="27" fillId="0" borderId="26" xfId="45" applyBorder="1" applyAlignment="1" quotePrefix="1">
      <alignment horizontal="left" vertical="top" wrapText="1"/>
      <protection/>
    </xf>
    <xf numFmtId="0" fontId="27" fillId="0" borderId="27" xfId="45" applyBorder="1" applyAlignment="1" quotePrefix="1">
      <alignment horizontal="left" vertical="top" wrapText="1"/>
      <protection/>
    </xf>
    <xf numFmtId="0" fontId="27" fillId="0" borderId="28" xfId="45" applyBorder="1" applyAlignment="1" quotePrefix="1">
      <alignment horizontal="left" vertical="top" wrapText="1"/>
      <protection/>
    </xf>
    <xf numFmtId="0" fontId="27" fillId="0" borderId="29" xfId="45" applyBorder="1" applyAlignment="1">
      <alignment horizontal="left" vertical="top" wrapText="1"/>
      <protection/>
    </xf>
    <xf numFmtId="0" fontId="27" fillId="0" borderId="30" xfId="45" applyBorder="1" applyAlignment="1">
      <alignment horizontal="left" vertical="top" wrapText="1"/>
      <protection/>
    </xf>
    <xf numFmtId="0" fontId="27" fillId="0" borderId="25" xfId="40" applyBorder="1" applyAlignment="1" quotePrefix="1">
      <alignment horizontal="center" wrapText="1"/>
      <protection/>
    </xf>
    <xf numFmtId="0" fontId="0" fillId="0" borderId="27" xfId="0" applyBorder="1" applyAlignment="1">
      <alignment wrapText="1"/>
    </xf>
    <xf numFmtId="0" fontId="27" fillId="20" borderId="31" xfId="37" applyBorder="1" applyAlignment="1" quotePrefix="1">
      <alignment horizontal="left" vertical="top" wrapText="1"/>
      <protection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27" fillId="20" borderId="34" xfId="37" applyBorder="1" applyAlignment="1" quotePrefix="1">
      <alignment horizontal="left" vertical="top" wrapText="1"/>
      <protection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26" xfId="0" applyBorder="1" applyAlignment="1">
      <alignment wrapText="1"/>
    </xf>
    <xf numFmtId="0" fontId="27" fillId="0" borderId="27" xfId="40" applyBorder="1" applyAlignment="1">
      <alignment horizontal="center" wrapText="1"/>
      <protection/>
    </xf>
    <xf numFmtId="0" fontId="27" fillId="20" borderId="25" xfId="37" applyBorder="1" applyAlignment="1" quotePrefix="1">
      <alignment horizontal="left" vertical="top" wrapText="1"/>
      <protection/>
    </xf>
    <xf numFmtId="0" fontId="27" fillId="0" borderId="26" xfId="45" applyBorder="1" applyAlignment="1">
      <alignment horizontal="left" vertical="top" wrapText="1"/>
      <protection/>
    </xf>
    <xf numFmtId="0" fontId="27" fillId="0" borderId="27" xfId="45" applyBorder="1" applyAlignment="1">
      <alignment horizontal="left" vertical="top" wrapText="1"/>
      <protection/>
    </xf>
    <xf numFmtId="0" fontId="27" fillId="20" borderId="10" xfId="37" applyBorder="1" applyAlignment="1" quotePrefix="1">
      <alignment horizontal="left" vertical="top" wrapText="1"/>
      <protection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27" fillId="0" borderId="24" xfId="40" applyBorder="1" applyAlignment="1">
      <alignment horizontal="center" wrapText="1"/>
      <protection/>
    </xf>
    <xf numFmtId="0" fontId="27" fillId="20" borderId="15" xfId="37" applyBorder="1" applyAlignment="1" quotePrefix="1">
      <alignment horizontal="left" vertical="top" wrapText="1"/>
      <protection/>
    </xf>
    <xf numFmtId="0" fontId="0" fillId="0" borderId="39" xfId="0" applyBorder="1" applyAlignment="1">
      <alignment wrapText="1"/>
    </xf>
    <xf numFmtId="0" fontId="27" fillId="34" borderId="35" xfId="45" applyFill="1" applyBorder="1" applyAlignment="1">
      <alignment horizontal="center" vertical="top" wrapText="1"/>
      <protection/>
    </xf>
    <xf numFmtId="0" fontId="27" fillId="34" borderId="35" xfId="45" applyFill="1" applyBorder="1" applyAlignment="1" quotePrefix="1">
      <alignment horizontal="center" vertical="top" wrapText="1"/>
      <protection/>
    </xf>
    <xf numFmtId="0" fontId="27" fillId="34" borderId="40" xfId="40" applyFill="1" applyBorder="1" applyAlignment="1">
      <alignment horizontal="center" wrapText="1"/>
      <protection/>
    </xf>
    <xf numFmtId="0" fontId="27" fillId="34" borderId="40" xfId="40" applyFill="1" applyBorder="1" applyAlignment="1" quotePrefix="1">
      <alignment horizontal="center" wrapText="1"/>
      <protection/>
    </xf>
    <xf numFmtId="0" fontId="27" fillId="0" borderId="25" xfId="35" applyBorder="1" applyAlignment="1" quotePrefix="1">
      <alignment horizontal="center" vertical="center" wrapText="1"/>
      <protection/>
    </xf>
    <xf numFmtId="0" fontId="27" fillId="0" borderId="23" xfId="35" applyBorder="1" applyAlignment="1" quotePrefix="1">
      <alignment horizontal="center" vertical="center" wrapText="1"/>
      <protection/>
    </xf>
    <xf numFmtId="0" fontId="27" fillId="0" borderId="24" xfId="35" applyBorder="1" applyAlignment="1">
      <alignment horizontal="center" vertical="center" wrapText="1"/>
      <protection/>
    </xf>
    <xf numFmtId="0" fontId="27" fillId="0" borderId="0" xfId="49" applyAlignment="1">
      <alignment horizontal="left" vertical="top" wrapText="1"/>
      <protection/>
    </xf>
    <xf numFmtId="0" fontId="27" fillId="0" borderId="0" xfId="49" applyBorder="1" applyAlignment="1">
      <alignment horizontal="left" vertical="top" wrapText="1"/>
      <protection/>
    </xf>
    <xf numFmtId="0" fontId="27" fillId="0" borderId="0" xfId="49" applyBorder="1" applyAlignment="1" quotePrefix="1">
      <alignment horizontal="left" vertical="top" wrapText="1"/>
      <protection/>
    </xf>
    <xf numFmtId="0" fontId="27" fillId="0" borderId="0" xfId="49" applyAlignment="1" quotePrefix="1">
      <alignment horizontal="center" vertical="top" wrapText="1"/>
      <protection/>
    </xf>
    <xf numFmtId="0" fontId="46" fillId="0" borderId="0" xfId="49" applyFont="1" applyAlignment="1">
      <alignment horizontal="left" vertical="top" wrapText="1"/>
      <protection/>
    </xf>
    <xf numFmtId="0" fontId="46" fillId="0" borderId="0" xfId="49" applyFont="1" applyAlignment="1" quotePrefix="1">
      <alignment horizontal="left" vertical="top" wrapText="1"/>
      <protection/>
    </xf>
    <xf numFmtId="0" fontId="27" fillId="0" borderId="0" xfId="49" applyAlignment="1" quotePrefix="1">
      <alignment horizontal="left" vertical="top" wrapText="1"/>
      <protection/>
    </xf>
    <xf numFmtId="0" fontId="27" fillId="0" borderId="39" xfId="49" applyBorder="1" applyAlignment="1">
      <alignment horizontal="left" vertical="top" wrapText="1"/>
      <protection/>
    </xf>
    <xf numFmtId="0" fontId="27" fillId="0" borderId="16" xfId="49" applyBorder="1" applyAlignment="1">
      <alignment horizontal="left" vertical="top" wrapText="1"/>
      <protection/>
    </xf>
    <xf numFmtId="0" fontId="26" fillId="0" borderId="0" xfId="54" applyAlignment="1" quotePrefix="1">
      <alignment horizontal="center" vertical="center" wrapText="1"/>
      <protection/>
    </xf>
    <xf numFmtId="0" fontId="26" fillId="0" borderId="0" xfId="54" applyAlignment="1">
      <alignment horizontal="center" vertical="center" wrapText="1"/>
      <protection/>
    </xf>
    <xf numFmtId="0" fontId="2" fillId="0" borderId="0" xfId="49" applyFont="1" applyBorder="1" applyAlignment="1">
      <alignment horizontal="left" vertical="top" wrapText="1"/>
      <protection/>
    </xf>
    <xf numFmtId="0" fontId="28" fillId="0" borderId="0" xfId="53" applyAlignment="1" quotePrefix="1">
      <alignment horizontal="center" vertical="top" wrapText="1"/>
      <protection/>
    </xf>
    <xf numFmtId="0" fontId="28" fillId="0" borderId="0" xfId="53" applyAlignment="1">
      <alignment horizontal="center" vertical="top" wrapText="1"/>
      <protection/>
    </xf>
    <xf numFmtId="0" fontId="26" fillId="0" borderId="0" xfId="33" applyAlignment="1" quotePrefix="1">
      <alignment horizontal="center" vertical="top" wrapText="1"/>
      <protection/>
    </xf>
    <xf numFmtId="0" fontId="26" fillId="0" borderId="0" xfId="33" applyAlignment="1">
      <alignment horizontal="center" vertical="top" wrapText="1"/>
      <protection/>
    </xf>
    <xf numFmtId="0" fontId="27" fillId="0" borderId="41" xfId="48" applyBorder="1" applyAlignment="1" quotePrefix="1">
      <alignment horizontal="left" vertical="top" wrapText="1"/>
      <protection/>
    </xf>
    <xf numFmtId="0" fontId="0" fillId="0" borderId="42" xfId="0" applyBorder="1" applyAlignment="1">
      <alignment wrapText="1"/>
    </xf>
    <xf numFmtId="0" fontId="27" fillId="0" borderId="34" xfId="48" applyBorder="1" applyAlignment="1" quotePrefix="1">
      <alignment horizontal="left" vertical="top" wrapText="1"/>
      <protection/>
    </xf>
    <xf numFmtId="0" fontId="0" fillId="0" borderId="43" xfId="0" applyBorder="1" applyAlignment="1">
      <alignment wrapText="1"/>
    </xf>
    <xf numFmtId="0" fontId="27" fillId="0" borderId="44" xfId="48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3" xfId="48"/>
    <cellStyle name="S4" xfId="49"/>
    <cellStyle name="S5" xfId="50"/>
    <cellStyle name="S6" xfId="51"/>
    <cellStyle name="S7" xfId="52"/>
    <cellStyle name="S8" xfId="53"/>
    <cellStyle name="S9" xfId="54"/>
    <cellStyle name="Акцент1" xfId="55"/>
    <cellStyle name="Акцент2" xfId="56"/>
    <cellStyle name="Акцент3" xfId="57"/>
    <cellStyle name="Акцент4" xfId="58"/>
    <cellStyle name="Акцент5" xfId="59"/>
    <cellStyle name="Акцент6" xfId="60"/>
    <cellStyle name="Ввод " xfId="61"/>
    <cellStyle name="Вывод" xfId="62"/>
    <cellStyle name="Вычисление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Итог" xfId="70"/>
    <cellStyle name="Контрольная ячейка" xfId="71"/>
    <cellStyle name="Название" xfId="72"/>
    <cellStyle name="Нейтральный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7"/>
  <sheetViews>
    <sheetView tabSelected="1" zoomScalePageLayoutView="0" workbookViewId="0" topLeftCell="A1">
      <selection activeCell="I169" sqref="I169"/>
    </sheetView>
  </sheetViews>
  <sheetFormatPr defaultColWidth="9.140625" defaultRowHeight="15"/>
  <cols>
    <col min="1" max="1" width="7.8515625" style="3" customWidth="1"/>
    <col min="2" max="2" width="14.8515625" style="3" customWidth="1"/>
    <col min="3" max="3" width="12.00390625" style="3" customWidth="1"/>
    <col min="4" max="4" width="9.28125" style="3" customWidth="1"/>
    <col min="5" max="5" width="3.140625" style="3" customWidth="1"/>
    <col min="6" max="6" width="8.28125" style="3" customWidth="1"/>
    <col min="7" max="7" width="8.7109375" style="3" customWidth="1"/>
    <col min="8" max="8" width="9.7109375" style="3" customWidth="1"/>
    <col min="9" max="9" width="11.140625" style="3" customWidth="1"/>
    <col min="10" max="10" width="6.421875" style="3" customWidth="1"/>
    <col min="11" max="11" width="10.57421875" style="3" hidden="1" customWidth="1"/>
    <col min="12" max="13" width="0" style="3" hidden="1" customWidth="1"/>
    <col min="14" max="16384" width="9.140625" style="3" customWidth="1"/>
  </cols>
  <sheetData>
    <row r="1" spans="5:9" s="40" customFormat="1" ht="15">
      <c r="E1" s="45" t="s">
        <v>350</v>
      </c>
      <c r="F1" s="45"/>
      <c r="G1" s="45"/>
      <c r="H1" s="45"/>
      <c r="I1" s="45"/>
    </row>
    <row r="2" spans="5:9" s="40" customFormat="1" ht="15">
      <c r="E2" s="46" t="s">
        <v>351</v>
      </c>
      <c r="F2" s="46"/>
      <c r="G2" s="46"/>
      <c r="H2" s="46"/>
      <c r="I2" s="46"/>
    </row>
    <row r="3" spans="5:9" s="40" customFormat="1" ht="15">
      <c r="E3" s="46" t="s">
        <v>352</v>
      </c>
      <c r="F3" s="46"/>
      <c r="G3" s="46"/>
      <c r="H3" s="46"/>
      <c r="I3" s="46"/>
    </row>
    <row r="4" spans="5:9" s="40" customFormat="1" ht="15">
      <c r="E4" s="47"/>
      <c r="F4" s="47"/>
      <c r="G4" s="47"/>
      <c r="H4" s="47"/>
      <c r="I4" s="47"/>
    </row>
    <row r="5" spans="1:10" ht="42.75" customHeight="1">
      <c r="A5" s="94" t="s">
        <v>0</v>
      </c>
      <c r="B5" s="95"/>
      <c r="C5" s="95"/>
      <c r="D5" s="95"/>
      <c r="E5" s="95"/>
      <c r="F5" s="95"/>
      <c r="G5" s="95"/>
      <c r="H5" s="95"/>
      <c r="I5" s="95"/>
      <c r="J5" s="95"/>
    </row>
    <row r="6" spans="1:10" ht="22.5" customHeight="1">
      <c r="A6" s="96" t="s">
        <v>1</v>
      </c>
      <c r="B6" s="97"/>
      <c r="C6" s="97"/>
      <c r="D6" s="97"/>
      <c r="E6" s="97"/>
      <c r="F6" s="97"/>
      <c r="G6" s="97"/>
      <c r="H6" s="97"/>
      <c r="I6" s="97"/>
      <c r="J6" s="97"/>
    </row>
    <row r="7" spans="2:8" ht="11.25" customHeight="1">
      <c r="B7" s="4" t="s">
        <v>2</v>
      </c>
      <c r="C7" s="50" t="s">
        <v>3</v>
      </c>
      <c r="D7" s="57"/>
      <c r="G7" s="5" t="s">
        <v>4</v>
      </c>
      <c r="H7" s="6" t="s">
        <v>5</v>
      </c>
    </row>
    <row r="8" spans="2:8" ht="11.25" customHeight="1">
      <c r="B8" s="4" t="s">
        <v>6</v>
      </c>
      <c r="C8" s="98" t="s">
        <v>7</v>
      </c>
      <c r="D8" s="99"/>
      <c r="G8" s="5" t="s">
        <v>8</v>
      </c>
      <c r="H8" s="6" t="s">
        <v>9</v>
      </c>
    </row>
    <row r="9" spans="2:8" ht="11.25" customHeight="1">
      <c r="B9" s="4" t="s">
        <v>10</v>
      </c>
      <c r="C9" s="100" t="s">
        <v>11</v>
      </c>
      <c r="D9" s="101"/>
      <c r="G9" s="4" t="s">
        <v>12</v>
      </c>
      <c r="H9" s="6" t="s">
        <v>13</v>
      </c>
    </row>
    <row r="10" spans="2:8" ht="11.25" customHeight="1">
      <c r="B10" s="4" t="s">
        <v>14</v>
      </c>
      <c r="C10" s="102" t="s">
        <v>15</v>
      </c>
      <c r="D10" s="103"/>
      <c r="G10" s="5" t="s">
        <v>16</v>
      </c>
      <c r="H10" s="7" t="s">
        <v>17</v>
      </c>
    </row>
    <row r="11" ht="14.25" customHeight="1"/>
    <row r="12" spans="2:8" ht="11.25" customHeight="1">
      <c r="B12" s="88" t="s">
        <v>18</v>
      </c>
      <c r="C12" s="90"/>
      <c r="D12" s="8">
        <v>10642.3</v>
      </c>
      <c r="F12" s="88" t="s">
        <v>19</v>
      </c>
      <c r="G12" s="89"/>
      <c r="H12" s="9">
        <v>4914.8</v>
      </c>
    </row>
    <row r="13" spans="2:8" ht="11.25" customHeight="1">
      <c r="B13" s="88" t="s">
        <v>20</v>
      </c>
      <c r="C13" s="90"/>
      <c r="D13" s="8">
        <v>6238.7</v>
      </c>
      <c r="F13" s="88" t="s">
        <v>21</v>
      </c>
      <c r="G13" s="89"/>
      <c r="H13" s="9">
        <v>4914.8</v>
      </c>
    </row>
    <row r="14" spans="2:8" ht="11.25" customHeight="1">
      <c r="B14" s="88" t="s">
        <v>22</v>
      </c>
      <c r="C14" s="90"/>
      <c r="D14" s="8">
        <v>18145.4</v>
      </c>
      <c r="F14" s="88" t="s">
        <v>23</v>
      </c>
      <c r="G14" s="89"/>
      <c r="H14" s="9">
        <v>4914.8</v>
      </c>
    </row>
    <row r="15" spans="2:8" ht="11.25" customHeight="1">
      <c r="B15" s="88" t="s">
        <v>24</v>
      </c>
      <c r="C15" s="90"/>
      <c r="D15" s="8">
        <v>538.9</v>
      </c>
      <c r="F15" s="88" t="s">
        <v>25</v>
      </c>
      <c r="G15" s="89"/>
      <c r="H15" s="10"/>
    </row>
    <row r="16" spans="2:8" s="22" customFormat="1" ht="11.25" customHeight="1">
      <c r="B16" s="82" t="s">
        <v>345</v>
      </c>
      <c r="C16" s="82"/>
      <c r="D16" s="82"/>
      <c r="E16" s="82"/>
      <c r="F16" s="33">
        <v>3469.9</v>
      </c>
      <c r="G16" s="34"/>
      <c r="H16" s="32"/>
    </row>
    <row r="17" spans="2:8" s="22" customFormat="1" ht="11.25" customHeight="1">
      <c r="B17" s="83" t="s">
        <v>346</v>
      </c>
      <c r="C17" s="84"/>
      <c r="D17" s="44">
        <f>I22/D12/12</f>
        <v>8.805446473036843</v>
      </c>
      <c r="F17" s="85"/>
      <c r="G17" s="85"/>
      <c r="H17" s="32"/>
    </row>
    <row r="18" spans="2:8" s="42" customFormat="1" ht="11.25" customHeight="1">
      <c r="B18" s="93" t="s">
        <v>353</v>
      </c>
      <c r="C18" s="83"/>
      <c r="D18" s="43">
        <f>I162/12/F16</f>
        <v>2.61</v>
      </c>
      <c r="F18" s="41"/>
      <c r="G18" s="41"/>
      <c r="H18" s="32"/>
    </row>
    <row r="19" spans="2:8" s="22" customFormat="1" ht="11.25" customHeight="1">
      <c r="B19" s="86" t="s">
        <v>347</v>
      </c>
      <c r="C19" s="87"/>
      <c r="D19" s="87"/>
      <c r="E19" s="87"/>
      <c r="F19" s="87"/>
      <c r="G19" s="87"/>
      <c r="H19" s="35">
        <v>313689</v>
      </c>
    </row>
    <row r="20" spans="1:10" ht="28.5" customHeight="1">
      <c r="A20" s="91" t="s">
        <v>26</v>
      </c>
      <c r="B20" s="92"/>
      <c r="C20" s="92"/>
      <c r="D20" s="92"/>
      <c r="E20" s="92"/>
      <c r="F20" s="92"/>
      <c r="G20" s="92"/>
      <c r="H20" s="92"/>
      <c r="I20" s="92"/>
      <c r="J20" s="92"/>
    </row>
    <row r="21" spans="1:9" ht="34.5" customHeight="1">
      <c r="A21" s="1" t="s">
        <v>27</v>
      </c>
      <c r="B21" s="79" t="s">
        <v>28</v>
      </c>
      <c r="C21" s="64"/>
      <c r="D21" s="64"/>
      <c r="E21" s="57"/>
      <c r="F21" s="80" t="s">
        <v>29</v>
      </c>
      <c r="G21" s="81"/>
      <c r="H21" s="2" t="s">
        <v>30</v>
      </c>
      <c r="I21" s="11" t="s">
        <v>31</v>
      </c>
    </row>
    <row r="22" spans="1:11" ht="11.25" customHeight="1">
      <c r="A22" s="66" t="s">
        <v>32</v>
      </c>
      <c r="B22" s="64"/>
      <c r="C22" s="64"/>
      <c r="D22" s="64"/>
      <c r="E22" s="64"/>
      <c r="F22" s="64"/>
      <c r="G22" s="64"/>
      <c r="H22" s="57"/>
      <c r="I22" s="12">
        <f>I23+I142+I143</f>
        <v>1124522.436</v>
      </c>
      <c r="K22" s="39">
        <f>I23+I143</f>
        <v>950840.0999999999</v>
      </c>
    </row>
    <row r="23" spans="1:11" ht="11.25" customHeight="1">
      <c r="A23" s="66" t="s">
        <v>33</v>
      </c>
      <c r="B23" s="64"/>
      <c r="C23" s="64"/>
      <c r="D23" s="64"/>
      <c r="E23" s="64"/>
      <c r="F23" s="64"/>
      <c r="G23" s="64"/>
      <c r="H23" s="57"/>
      <c r="I23" s="12">
        <f>I24+I46+I127+I119+I136+I140</f>
        <v>846823.4199999999</v>
      </c>
      <c r="K23" s="39">
        <f>K22-I142</f>
        <v>777157.7639999999</v>
      </c>
    </row>
    <row r="24" spans="1:9" ht="11.25" customHeight="1">
      <c r="A24" s="66" t="s">
        <v>34</v>
      </c>
      <c r="B24" s="64"/>
      <c r="C24" s="64"/>
      <c r="D24" s="64"/>
      <c r="E24" s="64"/>
      <c r="F24" s="64"/>
      <c r="G24" s="64"/>
      <c r="H24" s="57"/>
      <c r="I24" s="12">
        <f>I25+I34+I42</f>
        <v>93771.78</v>
      </c>
    </row>
    <row r="25" spans="1:9" ht="11.25" customHeight="1">
      <c r="A25" s="66" t="s">
        <v>35</v>
      </c>
      <c r="B25" s="64"/>
      <c r="C25" s="64"/>
      <c r="D25" s="64"/>
      <c r="E25" s="64"/>
      <c r="F25" s="64"/>
      <c r="G25" s="64"/>
      <c r="H25" s="57"/>
      <c r="I25" s="13">
        <f>SUM(I26:I33)</f>
        <v>87074.91</v>
      </c>
    </row>
    <row r="26" spans="1:9" ht="11.25" customHeight="1">
      <c r="A26" s="14" t="s">
        <v>36</v>
      </c>
      <c r="B26" s="50" t="s">
        <v>37</v>
      </c>
      <c r="C26" s="67"/>
      <c r="D26" s="67"/>
      <c r="E26" s="68"/>
      <c r="F26" s="56" t="s">
        <v>38</v>
      </c>
      <c r="G26" s="57"/>
      <c r="H26" s="15" t="s">
        <v>39</v>
      </c>
      <c r="I26" s="16">
        <v>597.31</v>
      </c>
    </row>
    <row r="27" spans="1:9" ht="21" customHeight="1">
      <c r="A27" s="17" t="s">
        <v>40</v>
      </c>
      <c r="B27" s="50" t="s">
        <v>41</v>
      </c>
      <c r="C27" s="64"/>
      <c r="D27" s="64"/>
      <c r="E27" s="57"/>
      <c r="F27" s="56" t="s">
        <v>42</v>
      </c>
      <c r="G27" s="65"/>
      <c r="H27" s="18" t="s">
        <v>43</v>
      </c>
      <c r="I27" s="19">
        <v>2157.7</v>
      </c>
    </row>
    <row r="28" spans="1:9" ht="11.25" customHeight="1">
      <c r="A28" s="14" t="s">
        <v>44</v>
      </c>
      <c r="B28" s="50" t="s">
        <v>45</v>
      </c>
      <c r="C28" s="67"/>
      <c r="D28" s="67"/>
      <c r="E28" s="68"/>
      <c r="F28" s="56" t="s">
        <v>42</v>
      </c>
      <c r="G28" s="57"/>
      <c r="H28" s="15" t="s">
        <v>46</v>
      </c>
      <c r="I28" s="16">
        <v>8513.11</v>
      </c>
    </row>
    <row r="29" spans="1:9" ht="11.25" customHeight="1">
      <c r="A29" s="17" t="s">
        <v>47</v>
      </c>
      <c r="B29" s="50" t="s">
        <v>48</v>
      </c>
      <c r="C29" s="64"/>
      <c r="D29" s="64"/>
      <c r="E29" s="57"/>
      <c r="F29" s="56" t="s">
        <v>42</v>
      </c>
      <c r="G29" s="65"/>
      <c r="H29" s="18" t="s">
        <v>39</v>
      </c>
      <c r="I29" s="19">
        <v>4963.92</v>
      </c>
    </row>
    <row r="30" spans="1:9" ht="11.25" customHeight="1">
      <c r="A30" s="14" t="s">
        <v>49</v>
      </c>
      <c r="B30" s="50" t="s">
        <v>50</v>
      </c>
      <c r="C30" s="67"/>
      <c r="D30" s="67"/>
      <c r="E30" s="68"/>
      <c r="F30" s="56" t="s">
        <v>51</v>
      </c>
      <c r="G30" s="57"/>
      <c r="H30" s="15" t="s">
        <v>39</v>
      </c>
      <c r="I30" s="16">
        <v>12105.44</v>
      </c>
    </row>
    <row r="31" spans="1:9" ht="11.25" customHeight="1">
      <c r="A31" s="17" t="s">
        <v>52</v>
      </c>
      <c r="B31" s="50" t="s">
        <v>53</v>
      </c>
      <c r="C31" s="64"/>
      <c r="D31" s="64"/>
      <c r="E31" s="57"/>
      <c r="F31" s="56" t="s">
        <v>54</v>
      </c>
      <c r="G31" s="65"/>
      <c r="H31" s="18" t="s">
        <v>55</v>
      </c>
      <c r="I31" s="19">
        <v>2204.39</v>
      </c>
    </row>
    <row r="32" spans="1:9" ht="11.25" customHeight="1">
      <c r="A32" s="14" t="s">
        <v>56</v>
      </c>
      <c r="B32" s="50" t="s">
        <v>57</v>
      </c>
      <c r="C32" s="67"/>
      <c r="D32" s="67"/>
      <c r="E32" s="68"/>
      <c r="F32" s="56" t="s">
        <v>42</v>
      </c>
      <c r="G32" s="57"/>
      <c r="H32" s="15" t="s">
        <v>58</v>
      </c>
      <c r="I32" s="16">
        <v>56533.04</v>
      </c>
    </row>
    <row r="33" spans="1:9" ht="11.25" customHeight="1">
      <c r="A33" s="17" t="s">
        <v>59</v>
      </c>
      <c r="B33" s="50" t="s">
        <v>60</v>
      </c>
      <c r="C33" s="64"/>
      <c r="D33" s="64"/>
      <c r="E33" s="57"/>
      <c r="F33" s="56" t="s">
        <v>61</v>
      </c>
      <c r="G33" s="65"/>
      <c r="H33" s="18" t="s">
        <v>62</v>
      </c>
      <c r="I33" s="20">
        <v>0</v>
      </c>
    </row>
    <row r="34" spans="1:9" ht="11.25" customHeight="1">
      <c r="A34" s="66" t="s">
        <v>63</v>
      </c>
      <c r="B34" s="64"/>
      <c r="C34" s="64"/>
      <c r="D34" s="64"/>
      <c r="E34" s="64"/>
      <c r="F34" s="64"/>
      <c r="G34" s="64"/>
      <c r="H34" s="57"/>
      <c r="I34" s="13">
        <f>SUM(I35:I41)</f>
        <v>3904.17</v>
      </c>
    </row>
    <row r="35" spans="1:9" ht="11.25" customHeight="1">
      <c r="A35" s="14" t="s">
        <v>64</v>
      </c>
      <c r="B35" s="50" t="s">
        <v>65</v>
      </c>
      <c r="C35" s="67"/>
      <c r="D35" s="67"/>
      <c r="E35" s="68"/>
      <c r="F35" s="56" t="s">
        <v>38</v>
      </c>
      <c r="G35" s="57"/>
      <c r="H35" s="15" t="s">
        <v>39</v>
      </c>
      <c r="I35" s="16">
        <v>11.76</v>
      </c>
    </row>
    <row r="36" spans="1:9" ht="21" customHeight="1">
      <c r="A36" s="17" t="s">
        <v>66</v>
      </c>
      <c r="B36" s="50" t="s">
        <v>67</v>
      </c>
      <c r="C36" s="64"/>
      <c r="D36" s="64"/>
      <c r="E36" s="57"/>
      <c r="F36" s="56" t="s">
        <v>68</v>
      </c>
      <c r="G36" s="65"/>
      <c r="H36" s="18" t="s">
        <v>69</v>
      </c>
      <c r="I36" s="19">
        <v>949.94</v>
      </c>
    </row>
    <row r="37" spans="1:9" ht="11.25" customHeight="1">
      <c r="A37" s="14" t="s">
        <v>70</v>
      </c>
      <c r="B37" s="50" t="s">
        <v>71</v>
      </c>
      <c r="C37" s="67"/>
      <c r="D37" s="67"/>
      <c r="E37" s="68"/>
      <c r="F37" s="56" t="s">
        <v>38</v>
      </c>
      <c r="G37" s="57"/>
      <c r="H37" s="15" t="s">
        <v>72</v>
      </c>
      <c r="I37" s="16">
        <v>76.34</v>
      </c>
    </row>
    <row r="38" spans="1:9" ht="11.25" customHeight="1">
      <c r="A38" s="17" t="s">
        <v>73</v>
      </c>
      <c r="B38" s="50" t="s">
        <v>74</v>
      </c>
      <c r="C38" s="64"/>
      <c r="D38" s="64"/>
      <c r="E38" s="57"/>
      <c r="F38" s="56" t="s">
        <v>61</v>
      </c>
      <c r="G38" s="65"/>
      <c r="H38" s="18" t="s">
        <v>75</v>
      </c>
      <c r="I38" s="19">
        <v>889.48</v>
      </c>
    </row>
    <row r="39" spans="1:9" ht="11.25" customHeight="1">
      <c r="A39" s="14" t="s">
        <v>76</v>
      </c>
      <c r="B39" s="50" t="s">
        <v>77</v>
      </c>
      <c r="C39" s="67"/>
      <c r="D39" s="67"/>
      <c r="E39" s="68"/>
      <c r="F39" s="56" t="s">
        <v>61</v>
      </c>
      <c r="G39" s="57"/>
      <c r="H39" s="15" t="s">
        <v>39</v>
      </c>
      <c r="I39" s="16">
        <v>1811.21</v>
      </c>
    </row>
    <row r="40" spans="1:9" ht="11.25" customHeight="1">
      <c r="A40" s="17" t="s">
        <v>78</v>
      </c>
      <c r="B40" s="50" t="s">
        <v>79</v>
      </c>
      <c r="C40" s="64"/>
      <c r="D40" s="64"/>
      <c r="E40" s="57"/>
      <c r="F40" s="56" t="s">
        <v>38</v>
      </c>
      <c r="G40" s="65"/>
      <c r="H40" s="18" t="s">
        <v>39</v>
      </c>
      <c r="I40" s="19">
        <v>11.76</v>
      </c>
    </row>
    <row r="41" spans="1:9" ht="21" customHeight="1">
      <c r="A41" s="14" t="s">
        <v>80</v>
      </c>
      <c r="B41" s="53" t="s">
        <v>81</v>
      </c>
      <c r="C41" s="54"/>
      <c r="D41" s="54"/>
      <c r="E41" s="55"/>
      <c r="F41" s="56" t="s">
        <v>61</v>
      </c>
      <c r="G41" s="57"/>
      <c r="H41" s="21" t="s">
        <v>39</v>
      </c>
      <c r="I41" s="16">
        <v>153.68</v>
      </c>
    </row>
    <row r="42" spans="1:9" ht="11.25" customHeight="1">
      <c r="A42" s="73" t="s">
        <v>82</v>
      </c>
      <c r="B42" s="47"/>
      <c r="C42" s="47"/>
      <c r="D42" s="47"/>
      <c r="E42" s="47"/>
      <c r="F42" s="47"/>
      <c r="G42" s="47"/>
      <c r="H42" s="74"/>
      <c r="I42" s="23">
        <v>2792.7</v>
      </c>
    </row>
    <row r="43" spans="1:9" ht="11.25" customHeight="1">
      <c r="A43" s="24" t="s">
        <v>83</v>
      </c>
      <c r="B43" s="50" t="s">
        <v>84</v>
      </c>
      <c r="C43" s="64"/>
      <c r="D43" s="64"/>
      <c r="E43" s="57"/>
      <c r="F43" s="48" t="s">
        <v>68</v>
      </c>
      <c r="G43" s="72"/>
      <c r="H43" s="18">
        <v>2</v>
      </c>
      <c r="I43" s="19">
        <v>332.2</v>
      </c>
    </row>
    <row r="44" spans="1:9" ht="11.25" customHeight="1">
      <c r="A44" s="14" t="s">
        <v>86</v>
      </c>
      <c r="B44" s="50" t="s">
        <v>87</v>
      </c>
      <c r="C44" s="67"/>
      <c r="D44" s="67"/>
      <c r="E44" s="68"/>
      <c r="F44" s="56" t="s">
        <v>88</v>
      </c>
      <c r="G44" s="57"/>
      <c r="H44" s="15" t="s">
        <v>89</v>
      </c>
      <c r="I44" s="16">
        <v>1473.81</v>
      </c>
    </row>
    <row r="45" spans="1:9" ht="11.25" customHeight="1">
      <c r="A45" s="17" t="s">
        <v>90</v>
      </c>
      <c r="B45" s="50" t="s">
        <v>91</v>
      </c>
      <c r="C45" s="64"/>
      <c r="D45" s="64"/>
      <c r="E45" s="57"/>
      <c r="F45" s="56" t="s">
        <v>68</v>
      </c>
      <c r="G45" s="65"/>
      <c r="H45" s="18" t="s">
        <v>39</v>
      </c>
      <c r="I45" s="20">
        <v>986.69</v>
      </c>
    </row>
    <row r="46" spans="1:9" ht="11.25" customHeight="1">
      <c r="A46" s="66" t="s">
        <v>92</v>
      </c>
      <c r="B46" s="64"/>
      <c r="C46" s="64"/>
      <c r="D46" s="64"/>
      <c r="E46" s="64"/>
      <c r="F46" s="64"/>
      <c r="G46" s="64"/>
      <c r="H46" s="57"/>
      <c r="I46" s="12">
        <f>I47+I100+I111</f>
        <v>228496.38999999996</v>
      </c>
    </row>
    <row r="47" spans="1:9" ht="11.25" customHeight="1">
      <c r="A47" s="66" t="s">
        <v>93</v>
      </c>
      <c r="B47" s="64"/>
      <c r="C47" s="64"/>
      <c r="D47" s="64"/>
      <c r="E47" s="64"/>
      <c r="F47" s="64"/>
      <c r="G47" s="64"/>
      <c r="H47" s="57"/>
      <c r="I47" s="12">
        <f>I48+I63+I73+I86</f>
        <v>186940.47999999998</v>
      </c>
    </row>
    <row r="48" spans="1:9" ht="11.25" customHeight="1">
      <c r="A48" s="66" t="s">
        <v>94</v>
      </c>
      <c r="B48" s="64"/>
      <c r="C48" s="64"/>
      <c r="D48" s="64"/>
      <c r="E48" s="64"/>
      <c r="F48" s="64"/>
      <c r="G48" s="64"/>
      <c r="H48" s="57"/>
      <c r="I48" s="13">
        <f>SUM(I49:I62)</f>
        <v>48506.97</v>
      </c>
    </row>
    <row r="49" spans="1:9" ht="11.25" customHeight="1">
      <c r="A49" s="14" t="s">
        <v>95</v>
      </c>
      <c r="B49" s="50" t="s">
        <v>96</v>
      </c>
      <c r="C49" s="67"/>
      <c r="D49" s="67"/>
      <c r="E49" s="68"/>
      <c r="F49" s="56" t="s">
        <v>38</v>
      </c>
      <c r="G49" s="57"/>
      <c r="H49" s="15" t="s">
        <v>97</v>
      </c>
      <c r="I49" s="16">
        <v>1892.73</v>
      </c>
    </row>
    <row r="50" spans="1:9" ht="11.25" customHeight="1">
      <c r="A50" s="17" t="s">
        <v>98</v>
      </c>
      <c r="B50" s="50" t="s">
        <v>99</v>
      </c>
      <c r="C50" s="64"/>
      <c r="D50" s="64"/>
      <c r="E50" s="57"/>
      <c r="F50" s="56" t="s">
        <v>100</v>
      </c>
      <c r="G50" s="65"/>
      <c r="H50" s="18" t="s">
        <v>101</v>
      </c>
      <c r="I50" s="19">
        <v>19943.83</v>
      </c>
    </row>
    <row r="51" spans="1:9" ht="21" customHeight="1">
      <c r="A51" s="14" t="s">
        <v>102</v>
      </c>
      <c r="B51" s="50" t="s">
        <v>103</v>
      </c>
      <c r="C51" s="67"/>
      <c r="D51" s="67"/>
      <c r="E51" s="68"/>
      <c r="F51" s="56" t="s">
        <v>104</v>
      </c>
      <c r="G51" s="57"/>
      <c r="H51" s="15" t="s">
        <v>39</v>
      </c>
      <c r="I51" s="16">
        <v>282.93</v>
      </c>
    </row>
    <row r="52" spans="1:9" ht="11.25" customHeight="1">
      <c r="A52" s="17" t="s">
        <v>105</v>
      </c>
      <c r="B52" s="50" t="s">
        <v>106</v>
      </c>
      <c r="C52" s="64"/>
      <c r="D52" s="64"/>
      <c r="E52" s="57"/>
      <c r="F52" s="56" t="s">
        <v>107</v>
      </c>
      <c r="G52" s="65"/>
      <c r="H52" s="18" t="s">
        <v>72</v>
      </c>
      <c r="I52" s="19">
        <v>569.07</v>
      </c>
    </row>
    <row r="53" spans="1:9" ht="21" customHeight="1">
      <c r="A53" s="14" t="s">
        <v>108</v>
      </c>
      <c r="B53" s="50" t="s">
        <v>109</v>
      </c>
      <c r="C53" s="67"/>
      <c r="D53" s="67"/>
      <c r="E53" s="68"/>
      <c r="F53" s="56" t="s">
        <v>110</v>
      </c>
      <c r="G53" s="57"/>
      <c r="H53" s="15" t="s">
        <v>97</v>
      </c>
      <c r="I53" s="16">
        <v>10371.51</v>
      </c>
    </row>
    <row r="54" spans="1:9" ht="21" customHeight="1">
      <c r="A54" s="17" t="s">
        <v>111</v>
      </c>
      <c r="B54" s="50" t="s">
        <v>112</v>
      </c>
      <c r="C54" s="64"/>
      <c r="D54" s="64"/>
      <c r="E54" s="57"/>
      <c r="F54" s="56" t="s">
        <v>68</v>
      </c>
      <c r="G54" s="65"/>
      <c r="H54" s="18" t="s">
        <v>39</v>
      </c>
      <c r="I54" s="19">
        <v>260.39</v>
      </c>
    </row>
    <row r="55" spans="1:9" ht="11.25" customHeight="1">
      <c r="A55" s="14" t="s">
        <v>113</v>
      </c>
      <c r="B55" s="50" t="s">
        <v>114</v>
      </c>
      <c r="C55" s="67"/>
      <c r="D55" s="67"/>
      <c r="E55" s="68"/>
      <c r="F55" s="56" t="s">
        <v>68</v>
      </c>
      <c r="G55" s="57"/>
      <c r="H55" s="15" t="s">
        <v>39</v>
      </c>
      <c r="I55" s="16">
        <v>216.72</v>
      </c>
    </row>
    <row r="56" spans="1:9" ht="11.25" customHeight="1">
      <c r="A56" s="17" t="s">
        <v>115</v>
      </c>
      <c r="B56" s="50" t="s">
        <v>116</v>
      </c>
      <c r="C56" s="64"/>
      <c r="D56" s="64"/>
      <c r="E56" s="57"/>
      <c r="F56" s="56" t="s">
        <v>68</v>
      </c>
      <c r="G56" s="65"/>
      <c r="H56" s="18" t="s">
        <v>117</v>
      </c>
      <c r="I56" s="19">
        <v>4647.74</v>
      </c>
    </row>
    <row r="57" spans="1:9" ht="11.25" customHeight="1">
      <c r="A57" s="14" t="s">
        <v>118</v>
      </c>
      <c r="B57" s="50" t="s">
        <v>119</v>
      </c>
      <c r="C57" s="67"/>
      <c r="D57" s="67"/>
      <c r="E57" s="68"/>
      <c r="F57" s="56" t="s">
        <v>120</v>
      </c>
      <c r="G57" s="57"/>
      <c r="H57" s="15" t="s">
        <v>39</v>
      </c>
      <c r="I57" s="16">
        <v>99.13</v>
      </c>
    </row>
    <row r="58" spans="1:9" ht="11.25" customHeight="1">
      <c r="A58" s="17" t="s">
        <v>121</v>
      </c>
      <c r="B58" s="50" t="s">
        <v>122</v>
      </c>
      <c r="C58" s="64"/>
      <c r="D58" s="64"/>
      <c r="E58" s="57"/>
      <c r="F58" s="56" t="s">
        <v>68</v>
      </c>
      <c r="G58" s="65"/>
      <c r="H58" s="18" t="s">
        <v>39</v>
      </c>
      <c r="I58" s="19">
        <v>309.48</v>
      </c>
    </row>
    <row r="59" spans="1:9" ht="11.25" customHeight="1">
      <c r="A59" s="14" t="s">
        <v>123</v>
      </c>
      <c r="B59" s="50" t="s">
        <v>124</v>
      </c>
      <c r="C59" s="67"/>
      <c r="D59" s="67"/>
      <c r="E59" s="68"/>
      <c r="F59" s="56" t="s">
        <v>68</v>
      </c>
      <c r="G59" s="57"/>
      <c r="H59" s="15" t="s">
        <v>39</v>
      </c>
      <c r="I59" s="16">
        <v>357.28</v>
      </c>
    </row>
    <row r="60" spans="1:9" ht="11.25" customHeight="1">
      <c r="A60" s="17" t="s">
        <v>125</v>
      </c>
      <c r="B60" s="50" t="s">
        <v>126</v>
      </c>
      <c r="C60" s="64"/>
      <c r="D60" s="64"/>
      <c r="E60" s="57"/>
      <c r="F60" s="56" t="s">
        <v>68</v>
      </c>
      <c r="G60" s="65"/>
      <c r="H60" s="18" t="s">
        <v>127</v>
      </c>
      <c r="I60" s="19">
        <v>711.47</v>
      </c>
    </row>
    <row r="61" spans="1:9" ht="11.25" customHeight="1">
      <c r="A61" s="14" t="s">
        <v>128</v>
      </c>
      <c r="B61" s="50" t="s">
        <v>129</v>
      </c>
      <c r="C61" s="67"/>
      <c r="D61" s="67"/>
      <c r="E61" s="68"/>
      <c r="F61" s="56" t="s">
        <v>68</v>
      </c>
      <c r="G61" s="57"/>
      <c r="H61" s="21" t="s">
        <v>127</v>
      </c>
      <c r="I61" s="16">
        <v>2634.4</v>
      </c>
    </row>
    <row r="62" spans="1:9" ht="11.25" customHeight="1">
      <c r="A62" s="14" t="s">
        <v>130</v>
      </c>
      <c r="B62" s="53" t="s">
        <v>131</v>
      </c>
      <c r="C62" s="54"/>
      <c r="D62" s="54"/>
      <c r="E62" s="55"/>
      <c r="F62" s="56" t="s">
        <v>61</v>
      </c>
      <c r="G62" s="57"/>
      <c r="H62" s="21" t="s">
        <v>132</v>
      </c>
      <c r="I62" s="16">
        <v>6210.29</v>
      </c>
    </row>
    <row r="63" spans="1:9" ht="11.25" customHeight="1">
      <c r="A63" s="73" t="s">
        <v>133</v>
      </c>
      <c r="B63" s="47"/>
      <c r="C63" s="47"/>
      <c r="D63" s="47"/>
      <c r="E63" s="47"/>
      <c r="F63" s="47"/>
      <c r="G63" s="47"/>
      <c r="H63" s="74"/>
      <c r="I63" s="23">
        <f>SUM(I64:I72)</f>
        <v>21884.71</v>
      </c>
    </row>
    <row r="64" spans="1:9" ht="11.25" customHeight="1">
      <c r="A64" s="24" t="s">
        <v>134</v>
      </c>
      <c r="B64" s="50" t="s">
        <v>135</v>
      </c>
      <c r="C64" s="64"/>
      <c r="D64" s="64"/>
      <c r="E64" s="57"/>
      <c r="F64" s="48" t="s">
        <v>38</v>
      </c>
      <c r="G64" s="72"/>
      <c r="H64" s="18" t="s">
        <v>39</v>
      </c>
      <c r="I64" s="19">
        <v>99.13</v>
      </c>
    </row>
    <row r="65" spans="1:9" ht="11.25" customHeight="1">
      <c r="A65" s="14" t="s">
        <v>136</v>
      </c>
      <c r="B65" s="50" t="s">
        <v>137</v>
      </c>
      <c r="C65" s="67"/>
      <c r="D65" s="67"/>
      <c r="E65" s="68"/>
      <c r="F65" s="56" t="s">
        <v>138</v>
      </c>
      <c r="G65" s="57"/>
      <c r="H65" s="15" t="s">
        <v>72</v>
      </c>
      <c r="I65" s="16">
        <v>1490.76</v>
      </c>
    </row>
    <row r="66" spans="1:9" ht="21" customHeight="1">
      <c r="A66" s="17" t="s">
        <v>139</v>
      </c>
      <c r="B66" s="50" t="s">
        <v>140</v>
      </c>
      <c r="C66" s="64"/>
      <c r="D66" s="64"/>
      <c r="E66" s="57"/>
      <c r="F66" s="56" t="s">
        <v>68</v>
      </c>
      <c r="G66" s="65"/>
      <c r="H66" s="18" t="s">
        <v>141</v>
      </c>
      <c r="I66" s="19">
        <v>11252.59</v>
      </c>
    </row>
    <row r="67" spans="1:9" ht="21" customHeight="1">
      <c r="A67" s="14" t="s">
        <v>142</v>
      </c>
      <c r="B67" s="50" t="s">
        <v>143</v>
      </c>
      <c r="C67" s="67"/>
      <c r="D67" s="67"/>
      <c r="E67" s="68"/>
      <c r="F67" s="56" t="s">
        <v>110</v>
      </c>
      <c r="G67" s="57"/>
      <c r="H67" s="15" t="s">
        <v>89</v>
      </c>
      <c r="I67" s="16">
        <v>2669.29</v>
      </c>
    </row>
    <row r="68" spans="1:9" ht="11.25" customHeight="1">
      <c r="A68" s="17" t="s">
        <v>144</v>
      </c>
      <c r="B68" s="50" t="s">
        <v>145</v>
      </c>
      <c r="C68" s="64"/>
      <c r="D68" s="64"/>
      <c r="E68" s="57"/>
      <c r="F68" s="56" t="s">
        <v>146</v>
      </c>
      <c r="G68" s="65"/>
      <c r="H68" s="18" t="s">
        <v>39</v>
      </c>
      <c r="I68" s="25"/>
    </row>
    <row r="69" spans="1:9" ht="21" customHeight="1">
      <c r="A69" s="14" t="s">
        <v>147</v>
      </c>
      <c r="B69" s="50" t="s">
        <v>148</v>
      </c>
      <c r="C69" s="67"/>
      <c r="D69" s="67"/>
      <c r="E69" s="68"/>
      <c r="F69" s="56" t="s">
        <v>68</v>
      </c>
      <c r="G69" s="57"/>
      <c r="H69" s="15" t="s">
        <v>127</v>
      </c>
      <c r="I69" s="16">
        <v>703.73</v>
      </c>
    </row>
    <row r="70" spans="1:9" ht="11.25" customHeight="1">
      <c r="A70" s="17" t="s">
        <v>149</v>
      </c>
      <c r="B70" s="50" t="s">
        <v>150</v>
      </c>
      <c r="C70" s="64"/>
      <c r="D70" s="64"/>
      <c r="E70" s="57"/>
      <c r="F70" s="56" t="s">
        <v>68</v>
      </c>
      <c r="G70" s="65"/>
      <c r="H70" s="18" t="s">
        <v>89</v>
      </c>
      <c r="I70" s="19">
        <v>612.98</v>
      </c>
    </row>
    <row r="71" spans="1:9" ht="11.25" customHeight="1">
      <c r="A71" s="14" t="s">
        <v>151</v>
      </c>
      <c r="B71" s="50" t="s">
        <v>152</v>
      </c>
      <c r="C71" s="67"/>
      <c r="D71" s="67"/>
      <c r="E71" s="68"/>
      <c r="F71" s="56" t="s">
        <v>68</v>
      </c>
      <c r="G71" s="57"/>
      <c r="H71" s="15" t="s">
        <v>72</v>
      </c>
      <c r="I71" s="16">
        <v>1312.97</v>
      </c>
    </row>
    <row r="72" spans="1:9" ht="11.25" customHeight="1">
      <c r="A72" s="17" t="s">
        <v>153</v>
      </c>
      <c r="B72" s="50" t="s">
        <v>154</v>
      </c>
      <c r="C72" s="64"/>
      <c r="D72" s="64"/>
      <c r="E72" s="57"/>
      <c r="F72" s="56" t="s">
        <v>61</v>
      </c>
      <c r="G72" s="65"/>
      <c r="H72" s="18" t="s">
        <v>155</v>
      </c>
      <c r="I72" s="20">
        <v>3743.26</v>
      </c>
    </row>
    <row r="73" spans="1:9" ht="11.25" customHeight="1">
      <c r="A73" s="66" t="s">
        <v>156</v>
      </c>
      <c r="B73" s="64"/>
      <c r="C73" s="64"/>
      <c r="D73" s="64"/>
      <c r="E73" s="64"/>
      <c r="F73" s="64"/>
      <c r="G73" s="64"/>
      <c r="H73" s="57"/>
      <c r="I73" s="13">
        <f>SUM(I74:I85)</f>
        <v>77797.16</v>
      </c>
    </row>
    <row r="74" spans="1:9" ht="11.25" customHeight="1">
      <c r="A74" s="14" t="s">
        <v>157</v>
      </c>
      <c r="B74" s="50" t="s">
        <v>158</v>
      </c>
      <c r="C74" s="67"/>
      <c r="D74" s="67"/>
      <c r="E74" s="68"/>
      <c r="F74" s="56" t="s">
        <v>38</v>
      </c>
      <c r="G74" s="57"/>
      <c r="H74" s="15" t="s">
        <v>39</v>
      </c>
      <c r="I74" s="16">
        <v>297</v>
      </c>
    </row>
    <row r="75" spans="1:9" ht="11.25" customHeight="1">
      <c r="A75" s="17" t="s">
        <v>159</v>
      </c>
      <c r="B75" s="50" t="s">
        <v>160</v>
      </c>
      <c r="C75" s="64"/>
      <c r="D75" s="64"/>
      <c r="E75" s="57"/>
      <c r="F75" s="56" t="s">
        <v>100</v>
      </c>
      <c r="G75" s="65"/>
      <c r="H75" s="18" t="s">
        <v>161</v>
      </c>
      <c r="I75" s="19">
        <v>44389.31</v>
      </c>
    </row>
    <row r="76" spans="1:9" ht="11.25" customHeight="1">
      <c r="A76" s="14" t="s">
        <v>162</v>
      </c>
      <c r="B76" s="50" t="s">
        <v>163</v>
      </c>
      <c r="C76" s="67"/>
      <c r="D76" s="67"/>
      <c r="E76" s="68"/>
      <c r="F76" s="56" t="s">
        <v>38</v>
      </c>
      <c r="G76" s="57"/>
      <c r="H76" s="15" t="s">
        <v>127</v>
      </c>
      <c r="I76" s="16">
        <v>1629.31</v>
      </c>
    </row>
    <row r="77" spans="1:9" ht="11.25" customHeight="1">
      <c r="A77" s="17" t="s">
        <v>164</v>
      </c>
      <c r="B77" s="50" t="s">
        <v>165</v>
      </c>
      <c r="C77" s="64"/>
      <c r="D77" s="64"/>
      <c r="E77" s="57"/>
      <c r="F77" s="56" t="s">
        <v>166</v>
      </c>
      <c r="G77" s="65"/>
      <c r="H77" s="18" t="s">
        <v>75</v>
      </c>
      <c r="I77" s="19">
        <v>2305.99</v>
      </c>
    </row>
    <row r="78" spans="1:9" ht="11.25" customHeight="1">
      <c r="A78" s="14" t="s">
        <v>167</v>
      </c>
      <c r="B78" s="50" t="s">
        <v>168</v>
      </c>
      <c r="C78" s="67"/>
      <c r="D78" s="67"/>
      <c r="E78" s="68"/>
      <c r="F78" s="56" t="s">
        <v>54</v>
      </c>
      <c r="G78" s="57"/>
      <c r="H78" s="15" t="s">
        <v>169</v>
      </c>
      <c r="I78" s="16">
        <v>20540.58</v>
      </c>
    </row>
    <row r="79" spans="1:9" ht="11.25" customHeight="1">
      <c r="A79" s="17" t="s">
        <v>170</v>
      </c>
      <c r="B79" s="50" t="s">
        <v>171</v>
      </c>
      <c r="C79" s="64"/>
      <c r="D79" s="64"/>
      <c r="E79" s="57"/>
      <c r="F79" s="56" t="s">
        <v>68</v>
      </c>
      <c r="G79" s="65"/>
      <c r="H79" s="18" t="s">
        <v>39</v>
      </c>
      <c r="I79" s="19">
        <v>284.3</v>
      </c>
    </row>
    <row r="80" spans="1:9" ht="11.25" customHeight="1">
      <c r="A80" s="14" t="s">
        <v>172</v>
      </c>
      <c r="B80" s="50" t="s">
        <v>173</v>
      </c>
      <c r="C80" s="67"/>
      <c r="D80" s="67"/>
      <c r="E80" s="68"/>
      <c r="F80" s="56" t="s">
        <v>174</v>
      </c>
      <c r="G80" s="57"/>
      <c r="H80" s="15" t="s">
        <v>39</v>
      </c>
      <c r="I80" s="16">
        <v>702.28</v>
      </c>
    </row>
    <row r="81" spans="1:9" ht="21" customHeight="1">
      <c r="A81" s="17" t="s">
        <v>175</v>
      </c>
      <c r="B81" s="50" t="s">
        <v>176</v>
      </c>
      <c r="C81" s="64"/>
      <c r="D81" s="64"/>
      <c r="E81" s="57"/>
      <c r="F81" s="56" t="s">
        <v>68</v>
      </c>
      <c r="G81" s="65"/>
      <c r="H81" s="18" t="s">
        <v>97</v>
      </c>
      <c r="I81" s="19">
        <v>2930.09</v>
      </c>
    </row>
    <row r="82" spans="1:9" ht="11.25" customHeight="1">
      <c r="A82" s="14" t="s">
        <v>177</v>
      </c>
      <c r="B82" s="50" t="s">
        <v>178</v>
      </c>
      <c r="C82" s="67"/>
      <c r="D82" s="67"/>
      <c r="E82" s="68"/>
      <c r="F82" s="56" t="s">
        <v>120</v>
      </c>
      <c r="G82" s="57"/>
      <c r="H82" s="15" t="s">
        <v>72</v>
      </c>
      <c r="I82" s="16">
        <v>1016</v>
      </c>
    </row>
    <row r="83" spans="1:9" ht="11.25" customHeight="1">
      <c r="A83" s="17" t="s">
        <v>179</v>
      </c>
      <c r="B83" s="50" t="s">
        <v>180</v>
      </c>
      <c r="C83" s="64"/>
      <c r="D83" s="64"/>
      <c r="E83" s="57"/>
      <c r="F83" s="56" t="s">
        <v>54</v>
      </c>
      <c r="G83" s="65"/>
      <c r="H83" s="18" t="s">
        <v>39</v>
      </c>
      <c r="I83" s="19">
        <v>277.54</v>
      </c>
    </row>
    <row r="84" spans="1:9" ht="11.25" customHeight="1">
      <c r="A84" s="14" t="s">
        <v>181</v>
      </c>
      <c r="B84" s="50" t="s">
        <v>182</v>
      </c>
      <c r="C84" s="67"/>
      <c r="D84" s="67"/>
      <c r="E84" s="68"/>
      <c r="F84" s="56" t="s">
        <v>68</v>
      </c>
      <c r="G84" s="57"/>
      <c r="H84" s="15" t="s">
        <v>89</v>
      </c>
      <c r="I84" s="16">
        <v>411.82</v>
      </c>
    </row>
    <row r="85" spans="1:9" ht="11.25" customHeight="1">
      <c r="A85" s="17" t="s">
        <v>183</v>
      </c>
      <c r="B85" s="50" t="s">
        <v>184</v>
      </c>
      <c r="C85" s="64"/>
      <c r="D85" s="64"/>
      <c r="E85" s="57"/>
      <c r="F85" s="56" t="s">
        <v>61</v>
      </c>
      <c r="G85" s="65"/>
      <c r="H85" s="18" t="s">
        <v>62</v>
      </c>
      <c r="I85" s="20">
        <v>3012.94</v>
      </c>
    </row>
    <row r="86" spans="1:9" ht="11.25" customHeight="1">
      <c r="A86" s="66" t="s">
        <v>185</v>
      </c>
      <c r="B86" s="64"/>
      <c r="C86" s="64"/>
      <c r="D86" s="64"/>
      <c r="E86" s="64"/>
      <c r="F86" s="64"/>
      <c r="G86" s="64"/>
      <c r="H86" s="57"/>
      <c r="I86" s="13">
        <f>SUM(I87:I99)</f>
        <v>38751.64</v>
      </c>
    </row>
    <row r="87" spans="1:9" ht="11.25" customHeight="1">
      <c r="A87" s="14" t="s">
        <v>186</v>
      </c>
      <c r="B87" s="50" t="s">
        <v>187</v>
      </c>
      <c r="C87" s="67"/>
      <c r="D87" s="67"/>
      <c r="E87" s="68"/>
      <c r="F87" s="56" t="s">
        <v>100</v>
      </c>
      <c r="G87" s="57"/>
      <c r="H87" s="15" t="s">
        <v>188</v>
      </c>
      <c r="I87" s="16">
        <v>3331.82</v>
      </c>
    </row>
    <row r="88" spans="1:9" ht="11.25" customHeight="1">
      <c r="A88" s="17" t="s">
        <v>189</v>
      </c>
      <c r="B88" s="50" t="s">
        <v>190</v>
      </c>
      <c r="C88" s="64"/>
      <c r="D88" s="64"/>
      <c r="E88" s="57"/>
      <c r="F88" s="56" t="s">
        <v>38</v>
      </c>
      <c r="G88" s="65"/>
      <c r="H88" s="18" t="s">
        <v>72</v>
      </c>
      <c r="I88" s="19">
        <v>654.22</v>
      </c>
    </row>
    <row r="89" spans="1:9" ht="11.25" customHeight="1">
      <c r="A89" s="14" t="s">
        <v>191</v>
      </c>
      <c r="B89" s="50" t="s">
        <v>192</v>
      </c>
      <c r="C89" s="67"/>
      <c r="D89" s="67"/>
      <c r="E89" s="68"/>
      <c r="F89" s="56" t="s">
        <v>138</v>
      </c>
      <c r="G89" s="57"/>
      <c r="H89" s="15" t="s">
        <v>75</v>
      </c>
      <c r="I89" s="16">
        <v>3121.73</v>
      </c>
    </row>
    <row r="90" spans="1:9" ht="21" customHeight="1">
      <c r="A90" s="17" t="s">
        <v>193</v>
      </c>
      <c r="B90" s="50" t="s">
        <v>194</v>
      </c>
      <c r="C90" s="64"/>
      <c r="D90" s="64"/>
      <c r="E90" s="57"/>
      <c r="F90" s="56" t="s">
        <v>104</v>
      </c>
      <c r="G90" s="65"/>
      <c r="H90" s="18" t="s">
        <v>39</v>
      </c>
      <c r="I90" s="19">
        <v>242.4</v>
      </c>
    </row>
    <row r="91" spans="1:9" ht="21" customHeight="1">
      <c r="A91" s="14" t="s">
        <v>195</v>
      </c>
      <c r="B91" s="50" t="s">
        <v>196</v>
      </c>
      <c r="C91" s="67"/>
      <c r="D91" s="67"/>
      <c r="E91" s="68"/>
      <c r="F91" s="56" t="s">
        <v>68</v>
      </c>
      <c r="G91" s="57"/>
      <c r="H91" s="15" t="s">
        <v>89</v>
      </c>
      <c r="I91" s="16">
        <v>506.44</v>
      </c>
    </row>
    <row r="92" spans="1:9" ht="11.25" customHeight="1">
      <c r="A92" s="17" t="s">
        <v>197</v>
      </c>
      <c r="B92" s="50" t="s">
        <v>198</v>
      </c>
      <c r="C92" s="64"/>
      <c r="D92" s="64"/>
      <c r="E92" s="57"/>
      <c r="F92" s="56" t="s">
        <v>199</v>
      </c>
      <c r="G92" s="65"/>
      <c r="H92" s="18" t="s">
        <v>97</v>
      </c>
      <c r="I92" s="19">
        <v>531.61</v>
      </c>
    </row>
    <row r="93" spans="1:9" ht="21" customHeight="1">
      <c r="A93" s="14" t="s">
        <v>200</v>
      </c>
      <c r="B93" s="50" t="s">
        <v>201</v>
      </c>
      <c r="C93" s="67"/>
      <c r="D93" s="67"/>
      <c r="E93" s="68"/>
      <c r="F93" s="56" t="s">
        <v>68</v>
      </c>
      <c r="G93" s="57"/>
      <c r="H93" s="15" t="s">
        <v>75</v>
      </c>
      <c r="I93" s="16">
        <v>2422.9</v>
      </c>
    </row>
    <row r="94" spans="1:9" ht="21" customHeight="1">
      <c r="A94" s="17" t="s">
        <v>202</v>
      </c>
      <c r="B94" s="50" t="s">
        <v>203</v>
      </c>
      <c r="C94" s="64"/>
      <c r="D94" s="64"/>
      <c r="E94" s="57"/>
      <c r="F94" s="56" t="s">
        <v>110</v>
      </c>
      <c r="G94" s="65"/>
      <c r="H94" s="18" t="s">
        <v>72</v>
      </c>
      <c r="I94" s="19">
        <v>4138.17</v>
      </c>
    </row>
    <row r="95" spans="1:9" ht="11.25" customHeight="1">
      <c r="A95" s="14" t="s">
        <v>204</v>
      </c>
      <c r="B95" s="50" t="s">
        <v>205</v>
      </c>
      <c r="C95" s="67"/>
      <c r="D95" s="67"/>
      <c r="E95" s="68"/>
      <c r="F95" s="56" t="s">
        <v>206</v>
      </c>
      <c r="G95" s="57"/>
      <c r="H95" s="15" t="s">
        <v>39</v>
      </c>
      <c r="I95" s="16">
        <v>438.51</v>
      </c>
    </row>
    <row r="96" spans="1:9" ht="11.25" customHeight="1">
      <c r="A96" s="17" t="s">
        <v>207</v>
      </c>
      <c r="B96" s="50" t="s">
        <v>208</v>
      </c>
      <c r="C96" s="64"/>
      <c r="D96" s="64"/>
      <c r="E96" s="57"/>
      <c r="F96" s="56" t="s">
        <v>68</v>
      </c>
      <c r="G96" s="65"/>
      <c r="H96" s="18" t="s">
        <v>39</v>
      </c>
      <c r="I96" s="19">
        <v>2236.72</v>
      </c>
    </row>
    <row r="97" spans="1:9" ht="11.25" customHeight="1">
      <c r="A97" s="14" t="s">
        <v>209</v>
      </c>
      <c r="B97" s="50" t="s">
        <v>210</v>
      </c>
      <c r="C97" s="67"/>
      <c r="D97" s="67"/>
      <c r="E97" s="68"/>
      <c r="F97" s="56" t="s">
        <v>68</v>
      </c>
      <c r="G97" s="57"/>
      <c r="H97" s="15" t="s">
        <v>39</v>
      </c>
      <c r="I97" s="16">
        <v>3155.98</v>
      </c>
    </row>
    <row r="98" spans="1:9" ht="21" customHeight="1">
      <c r="A98" s="17" t="s">
        <v>211</v>
      </c>
      <c r="B98" s="50" t="s">
        <v>212</v>
      </c>
      <c r="C98" s="64"/>
      <c r="D98" s="64"/>
      <c r="E98" s="57"/>
      <c r="F98" s="56" t="s">
        <v>54</v>
      </c>
      <c r="G98" s="65"/>
      <c r="H98" s="18" t="s">
        <v>39</v>
      </c>
      <c r="I98" s="19">
        <v>15965.09</v>
      </c>
    </row>
    <row r="99" spans="1:9" ht="21" customHeight="1">
      <c r="A99" s="14" t="s">
        <v>213</v>
      </c>
      <c r="B99" s="53" t="s">
        <v>214</v>
      </c>
      <c r="C99" s="54"/>
      <c r="D99" s="54"/>
      <c r="E99" s="55"/>
      <c r="F99" s="56" t="s">
        <v>61</v>
      </c>
      <c r="G99" s="57"/>
      <c r="H99" s="21" t="s">
        <v>215</v>
      </c>
      <c r="I99" s="16">
        <v>2006.05</v>
      </c>
    </row>
    <row r="100" spans="1:9" ht="11.25" customHeight="1">
      <c r="A100" s="73" t="s">
        <v>216</v>
      </c>
      <c r="B100" s="47"/>
      <c r="C100" s="47"/>
      <c r="D100" s="47"/>
      <c r="E100" s="47"/>
      <c r="F100" s="47"/>
      <c r="G100" s="47"/>
      <c r="H100" s="74"/>
      <c r="I100" s="23">
        <v>41036.8</v>
      </c>
    </row>
    <row r="101" spans="1:9" ht="11.25" customHeight="1">
      <c r="A101" s="24" t="s">
        <v>217</v>
      </c>
      <c r="B101" s="50" t="s">
        <v>218</v>
      </c>
      <c r="C101" s="64"/>
      <c r="D101" s="64"/>
      <c r="E101" s="57"/>
      <c r="F101" s="48" t="s">
        <v>68</v>
      </c>
      <c r="G101" s="72"/>
      <c r="H101" s="18">
        <v>52</v>
      </c>
      <c r="I101" s="19">
        <v>11428.1</v>
      </c>
    </row>
    <row r="102" spans="1:9" ht="21" customHeight="1">
      <c r="A102" s="14" t="s">
        <v>219</v>
      </c>
      <c r="B102" s="50" t="s">
        <v>220</v>
      </c>
      <c r="C102" s="67"/>
      <c r="D102" s="67"/>
      <c r="E102" s="68"/>
      <c r="F102" s="56" t="s">
        <v>68</v>
      </c>
      <c r="G102" s="57"/>
      <c r="H102" s="15" t="s">
        <v>221</v>
      </c>
      <c r="I102" s="16">
        <v>7263.9</v>
      </c>
    </row>
    <row r="103" spans="1:9" ht="11.25" customHeight="1">
      <c r="A103" s="17" t="s">
        <v>222</v>
      </c>
      <c r="B103" s="50" t="s">
        <v>223</v>
      </c>
      <c r="C103" s="64"/>
      <c r="D103" s="64"/>
      <c r="E103" s="57"/>
      <c r="F103" s="56" t="s">
        <v>68</v>
      </c>
      <c r="G103" s="65"/>
      <c r="H103" s="18" t="s">
        <v>39</v>
      </c>
      <c r="I103" s="19">
        <v>448.27</v>
      </c>
    </row>
    <row r="104" spans="1:9" ht="11.25" customHeight="1">
      <c r="A104" s="14" t="s">
        <v>224</v>
      </c>
      <c r="B104" s="50" t="s">
        <v>225</v>
      </c>
      <c r="C104" s="67"/>
      <c r="D104" s="67"/>
      <c r="E104" s="68"/>
      <c r="F104" s="56" t="s">
        <v>68</v>
      </c>
      <c r="G104" s="57"/>
      <c r="H104" s="15" t="s">
        <v>215</v>
      </c>
      <c r="I104" s="16">
        <v>234.87</v>
      </c>
    </row>
    <row r="105" spans="1:9" ht="11.25" customHeight="1">
      <c r="A105" s="17" t="s">
        <v>226</v>
      </c>
      <c r="B105" s="50" t="s">
        <v>227</v>
      </c>
      <c r="C105" s="64"/>
      <c r="D105" s="64"/>
      <c r="E105" s="57"/>
      <c r="F105" s="56" t="s">
        <v>54</v>
      </c>
      <c r="G105" s="65"/>
      <c r="H105" s="18" t="s">
        <v>85</v>
      </c>
      <c r="I105" s="19">
        <v>8445.05</v>
      </c>
    </row>
    <row r="106" spans="1:9" ht="21" customHeight="1">
      <c r="A106" s="14" t="s">
        <v>228</v>
      </c>
      <c r="B106" s="50" t="s">
        <v>229</v>
      </c>
      <c r="C106" s="67"/>
      <c r="D106" s="67"/>
      <c r="E106" s="68"/>
      <c r="F106" s="56" t="s">
        <v>230</v>
      </c>
      <c r="G106" s="57"/>
      <c r="H106" s="15" t="s">
        <v>231</v>
      </c>
      <c r="I106" s="16">
        <v>8460.8</v>
      </c>
    </row>
    <row r="107" spans="1:9" ht="11.25" customHeight="1">
      <c r="A107" s="17" t="s">
        <v>232</v>
      </c>
      <c r="B107" s="50" t="s">
        <v>233</v>
      </c>
      <c r="C107" s="64"/>
      <c r="D107" s="64"/>
      <c r="E107" s="57"/>
      <c r="F107" s="56" t="s">
        <v>107</v>
      </c>
      <c r="G107" s="65"/>
      <c r="H107" s="18" t="s">
        <v>39</v>
      </c>
      <c r="I107" s="19">
        <v>541.88</v>
      </c>
    </row>
    <row r="108" spans="1:9" ht="11.25" customHeight="1">
      <c r="A108" s="14" t="s">
        <v>234</v>
      </c>
      <c r="B108" s="50" t="s">
        <v>235</v>
      </c>
      <c r="C108" s="67"/>
      <c r="D108" s="67"/>
      <c r="E108" s="68"/>
      <c r="F108" s="56" t="s">
        <v>236</v>
      </c>
      <c r="G108" s="57"/>
      <c r="H108" s="15" t="s">
        <v>89</v>
      </c>
      <c r="I108" s="16">
        <v>431.13</v>
      </c>
    </row>
    <row r="109" spans="1:9" ht="11.25" customHeight="1">
      <c r="A109" s="17" t="s">
        <v>237</v>
      </c>
      <c r="B109" s="50" t="s">
        <v>238</v>
      </c>
      <c r="C109" s="64"/>
      <c r="D109" s="64"/>
      <c r="E109" s="57"/>
      <c r="F109" s="56" t="s">
        <v>68</v>
      </c>
      <c r="G109" s="65"/>
      <c r="H109" s="18" t="s">
        <v>72</v>
      </c>
      <c r="I109" s="19">
        <v>885.82</v>
      </c>
    </row>
    <row r="110" spans="1:9" ht="11.25" customHeight="1">
      <c r="A110" s="14" t="s">
        <v>239</v>
      </c>
      <c r="B110" s="53" t="s">
        <v>240</v>
      </c>
      <c r="C110" s="54"/>
      <c r="D110" s="54"/>
      <c r="E110" s="55"/>
      <c r="F110" s="56" t="s">
        <v>61</v>
      </c>
      <c r="G110" s="57"/>
      <c r="H110" s="21" t="s">
        <v>97</v>
      </c>
      <c r="I110" s="16">
        <v>2896.98</v>
      </c>
    </row>
    <row r="111" spans="1:9" ht="11.25" customHeight="1">
      <c r="A111" s="73" t="s">
        <v>241</v>
      </c>
      <c r="B111" s="47"/>
      <c r="C111" s="47"/>
      <c r="D111" s="47"/>
      <c r="E111" s="47"/>
      <c r="F111" s="47"/>
      <c r="G111" s="47"/>
      <c r="H111" s="74"/>
      <c r="I111" s="23">
        <v>519.11</v>
      </c>
    </row>
    <row r="112" spans="1:9" ht="11.25" customHeight="1">
      <c r="A112" s="24" t="s">
        <v>242</v>
      </c>
      <c r="B112" s="50" t="s">
        <v>243</v>
      </c>
      <c r="C112" s="64"/>
      <c r="D112" s="64"/>
      <c r="E112" s="57"/>
      <c r="F112" s="48" t="s">
        <v>120</v>
      </c>
      <c r="G112" s="72"/>
      <c r="H112" s="18" t="s">
        <v>244</v>
      </c>
      <c r="I112" s="19">
        <v>76.5</v>
      </c>
    </row>
    <row r="113" spans="1:9" ht="11.25" customHeight="1">
      <c r="A113" s="14" t="s">
        <v>245</v>
      </c>
      <c r="B113" s="50" t="s">
        <v>246</v>
      </c>
      <c r="C113" s="67"/>
      <c r="D113" s="67"/>
      <c r="E113" s="68"/>
      <c r="F113" s="56" t="s">
        <v>120</v>
      </c>
      <c r="G113" s="57"/>
      <c r="H113" s="15" t="s">
        <v>39</v>
      </c>
      <c r="I113" s="16">
        <v>25.87</v>
      </c>
    </row>
    <row r="114" spans="1:9" ht="11.25" customHeight="1">
      <c r="A114" s="26" t="s">
        <v>247</v>
      </c>
      <c r="B114" s="50" t="s">
        <v>248</v>
      </c>
      <c r="C114" s="64"/>
      <c r="D114" s="64"/>
      <c r="E114" s="57"/>
      <c r="F114" s="56" t="s">
        <v>61</v>
      </c>
      <c r="G114" s="65"/>
      <c r="H114" s="18" t="s">
        <v>39</v>
      </c>
      <c r="I114" s="20">
        <v>416.74</v>
      </c>
    </row>
    <row r="115" ht="3" customHeight="1"/>
    <row r="116" spans="1:9" ht="11.25" customHeight="1">
      <c r="A116" s="73" t="s">
        <v>249</v>
      </c>
      <c r="B116" s="47"/>
      <c r="C116" s="47"/>
      <c r="D116" s="47"/>
      <c r="E116" s="47"/>
      <c r="F116" s="47"/>
      <c r="G116" s="47"/>
      <c r="H116" s="74"/>
      <c r="I116" s="23">
        <v>113.33</v>
      </c>
    </row>
    <row r="117" spans="1:9" ht="21" customHeight="1">
      <c r="A117" s="24" t="s">
        <v>250</v>
      </c>
      <c r="B117" s="50" t="s">
        <v>251</v>
      </c>
      <c r="C117" s="64"/>
      <c r="D117" s="64"/>
      <c r="E117" s="57"/>
      <c r="F117" s="48" t="s">
        <v>68</v>
      </c>
      <c r="G117" s="72"/>
      <c r="H117" s="18" t="s">
        <v>39</v>
      </c>
      <c r="I117" s="19">
        <v>113.33</v>
      </c>
    </row>
    <row r="118" spans="1:9" ht="11.25" customHeight="1">
      <c r="A118" s="14" t="s">
        <v>252</v>
      </c>
      <c r="B118" s="53" t="s">
        <v>253</v>
      </c>
      <c r="C118" s="54"/>
      <c r="D118" s="54"/>
      <c r="E118" s="55"/>
      <c r="F118" s="56" t="s">
        <v>61</v>
      </c>
      <c r="G118" s="57"/>
      <c r="H118" s="21" t="s">
        <v>39</v>
      </c>
      <c r="I118" s="27"/>
    </row>
    <row r="119" spans="1:9" ht="11.25" customHeight="1">
      <c r="A119" s="73" t="s">
        <v>254</v>
      </c>
      <c r="B119" s="47"/>
      <c r="C119" s="47"/>
      <c r="D119" s="47"/>
      <c r="E119" s="47"/>
      <c r="F119" s="47"/>
      <c r="G119" s="47"/>
      <c r="H119" s="74"/>
      <c r="I119" s="23">
        <f>SUM(I120:I126)</f>
        <v>185935.52</v>
      </c>
    </row>
    <row r="120" spans="1:9" ht="11.25" customHeight="1">
      <c r="A120" s="24" t="s">
        <v>255</v>
      </c>
      <c r="B120" s="50" t="s">
        <v>256</v>
      </c>
      <c r="C120" s="64"/>
      <c r="D120" s="64"/>
      <c r="E120" s="57"/>
      <c r="F120" s="48" t="s">
        <v>38</v>
      </c>
      <c r="G120" s="72"/>
      <c r="H120" s="18" t="s">
        <v>257</v>
      </c>
      <c r="I120" s="19">
        <v>42371.12</v>
      </c>
    </row>
    <row r="121" spans="1:9" ht="11.25" customHeight="1">
      <c r="A121" s="14" t="s">
        <v>258</v>
      </c>
      <c r="B121" s="50" t="s">
        <v>259</v>
      </c>
      <c r="C121" s="67"/>
      <c r="D121" s="67"/>
      <c r="E121" s="68"/>
      <c r="F121" s="56" t="s">
        <v>38</v>
      </c>
      <c r="G121" s="57"/>
      <c r="H121" s="15" t="s">
        <v>260</v>
      </c>
      <c r="I121" s="16">
        <v>35352</v>
      </c>
    </row>
    <row r="122" spans="1:9" ht="11.25" customHeight="1">
      <c r="A122" s="17" t="s">
        <v>261</v>
      </c>
      <c r="B122" s="50" t="s">
        <v>262</v>
      </c>
      <c r="C122" s="64"/>
      <c r="D122" s="64"/>
      <c r="E122" s="57"/>
      <c r="F122" s="56" t="s">
        <v>38</v>
      </c>
      <c r="G122" s="65"/>
      <c r="H122" s="18" t="s">
        <v>260</v>
      </c>
      <c r="I122" s="19">
        <v>59529.84</v>
      </c>
    </row>
    <row r="123" spans="1:9" ht="11.25" customHeight="1">
      <c r="A123" s="14" t="s">
        <v>263</v>
      </c>
      <c r="B123" s="50" t="s">
        <v>264</v>
      </c>
      <c r="C123" s="67"/>
      <c r="D123" s="67"/>
      <c r="E123" s="68"/>
      <c r="F123" s="56" t="s">
        <v>38</v>
      </c>
      <c r="G123" s="57"/>
      <c r="H123" s="15" t="s">
        <v>61</v>
      </c>
      <c r="I123" s="27"/>
    </row>
    <row r="124" spans="1:9" ht="11.25" customHeight="1">
      <c r="A124" s="17" t="s">
        <v>265</v>
      </c>
      <c r="B124" s="50" t="s">
        <v>266</v>
      </c>
      <c r="C124" s="64"/>
      <c r="D124" s="64"/>
      <c r="E124" s="57"/>
      <c r="F124" s="56" t="s">
        <v>38</v>
      </c>
      <c r="G124" s="65"/>
      <c r="H124" s="18" t="s">
        <v>267</v>
      </c>
      <c r="I124" s="19"/>
    </row>
    <row r="125" spans="1:9" ht="11.25" customHeight="1">
      <c r="A125" s="14" t="s">
        <v>268</v>
      </c>
      <c r="B125" s="50" t="s">
        <v>269</v>
      </c>
      <c r="C125" s="67"/>
      <c r="D125" s="67"/>
      <c r="E125" s="68"/>
      <c r="F125" s="56" t="s">
        <v>38</v>
      </c>
      <c r="G125" s="57"/>
      <c r="H125" s="15" t="s">
        <v>267</v>
      </c>
      <c r="I125" s="16">
        <v>11187.84</v>
      </c>
    </row>
    <row r="126" spans="1:9" ht="11.25" customHeight="1">
      <c r="A126" s="17" t="s">
        <v>270</v>
      </c>
      <c r="B126" s="50" t="s">
        <v>271</v>
      </c>
      <c r="C126" s="64"/>
      <c r="D126" s="64"/>
      <c r="E126" s="57"/>
      <c r="F126" s="56" t="s">
        <v>272</v>
      </c>
      <c r="G126" s="65"/>
      <c r="H126" s="18" t="s">
        <v>273</v>
      </c>
      <c r="I126" s="20">
        <v>37494.72</v>
      </c>
    </row>
    <row r="127" spans="1:9" ht="11.25" customHeight="1">
      <c r="A127" s="66" t="s">
        <v>274</v>
      </c>
      <c r="B127" s="64"/>
      <c r="C127" s="64"/>
      <c r="D127" s="64"/>
      <c r="E127" s="64"/>
      <c r="F127" s="64"/>
      <c r="G127" s="64"/>
      <c r="H127" s="57"/>
      <c r="I127" s="12">
        <f>I128</f>
        <v>70541.70999999999</v>
      </c>
    </row>
    <row r="128" spans="1:9" ht="11.25" customHeight="1">
      <c r="A128" s="66" t="s">
        <v>275</v>
      </c>
      <c r="B128" s="64"/>
      <c r="C128" s="64"/>
      <c r="D128" s="64"/>
      <c r="E128" s="64"/>
      <c r="F128" s="64"/>
      <c r="G128" s="64"/>
      <c r="H128" s="57"/>
      <c r="I128" s="13">
        <f>SUM(I129:I133)</f>
        <v>70541.70999999999</v>
      </c>
    </row>
    <row r="129" spans="1:9" ht="11.25" customHeight="1">
      <c r="A129" s="14" t="s">
        <v>276</v>
      </c>
      <c r="B129" s="50" t="s">
        <v>277</v>
      </c>
      <c r="C129" s="67"/>
      <c r="D129" s="67"/>
      <c r="E129" s="68"/>
      <c r="F129" s="56" t="s">
        <v>272</v>
      </c>
      <c r="G129" s="57"/>
      <c r="H129" s="15" t="s">
        <v>278</v>
      </c>
      <c r="I129" s="16">
        <v>5624.56</v>
      </c>
    </row>
    <row r="130" spans="1:9" ht="21" customHeight="1">
      <c r="A130" s="17" t="s">
        <v>279</v>
      </c>
      <c r="B130" s="50" t="s">
        <v>280</v>
      </c>
      <c r="C130" s="64"/>
      <c r="D130" s="64"/>
      <c r="E130" s="57"/>
      <c r="F130" s="56" t="s">
        <v>38</v>
      </c>
      <c r="G130" s="65"/>
      <c r="H130" s="18" t="s">
        <v>281</v>
      </c>
      <c r="I130" s="19">
        <v>29037</v>
      </c>
    </row>
    <row r="131" spans="1:9" ht="21" customHeight="1">
      <c r="A131" s="14" t="s">
        <v>282</v>
      </c>
      <c r="B131" s="50" t="s">
        <v>283</v>
      </c>
      <c r="C131" s="67"/>
      <c r="D131" s="67"/>
      <c r="E131" s="68"/>
      <c r="F131" s="56" t="s">
        <v>38</v>
      </c>
      <c r="G131" s="57"/>
      <c r="H131" s="15" t="s">
        <v>284</v>
      </c>
      <c r="I131" s="16">
        <v>14403</v>
      </c>
    </row>
    <row r="132" spans="1:9" ht="11.25" customHeight="1">
      <c r="A132" s="17" t="s">
        <v>285</v>
      </c>
      <c r="B132" s="50" t="s">
        <v>286</v>
      </c>
      <c r="C132" s="64"/>
      <c r="D132" s="64"/>
      <c r="E132" s="57"/>
      <c r="F132" s="56" t="s">
        <v>38</v>
      </c>
      <c r="G132" s="65"/>
      <c r="H132" s="18" t="s">
        <v>287</v>
      </c>
      <c r="I132" s="19">
        <v>19802.2</v>
      </c>
    </row>
    <row r="133" spans="1:9" ht="11.25" customHeight="1">
      <c r="A133" s="14" t="s">
        <v>288</v>
      </c>
      <c r="B133" s="53" t="s">
        <v>289</v>
      </c>
      <c r="C133" s="54"/>
      <c r="D133" s="54"/>
      <c r="E133" s="55"/>
      <c r="F133" s="56" t="s">
        <v>38</v>
      </c>
      <c r="G133" s="57"/>
      <c r="H133" s="21" t="s">
        <v>290</v>
      </c>
      <c r="I133" s="16">
        <v>1674.95</v>
      </c>
    </row>
    <row r="134" spans="1:9" ht="11.25" customHeight="1">
      <c r="A134" s="73" t="s">
        <v>291</v>
      </c>
      <c r="B134" s="47"/>
      <c r="C134" s="47"/>
      <c r="D134" s="47"/>
      <c r="E134" s="47"/>
      <c r="F134" s="47"/>
      <c r="G134" s="47"/>
      <c r="H134" s="74"/>
      <c r="I134" s="28"/>
    </row>
    <row r="135" spans="1:9" ht="11.25" customHeight="1">
      <c r="A135" s="24" t="s">
        <v>292</v>
      </c>
      <c r="B135" s="50" t="s">
        <v>293</v>
      </c>
      <c r="C135" s="64"/>
      <c r="D135" s="64"/>
      <c r="E135" s="57"/>
      <c r="F135" s="48" t="s">
        <v>272</v>
      </c>
      <c r="G135" s="72"/>
      <c r="H135" s="18" t="s">
        <v>294</v>
      </c>
      <c r="I135" s="29"/>
    </row>
    <row r="136" spans="1:9" ht="11.25" customHeight="1">
      <c r="A136" s="66" t="s">
        <v>295</v>
      </c>
      <c r="B136" s="64"/>
      <c r="C136" s="64"/>
      <c r="D136" s="64"/>
      <c r="E136" s="64"/>
      <c r="F136" s="64"/>
      <c r="G136" s="64"/>
      <c r="H136" s="57"/>
      <c r="I136" s="13">
        <f>I137</f>
        <v>15529.1</v>
      </c>
    </row>
    <row r="137" spans="1:9" ht="11.25" customHeight="1">
      <c r="A137" s="14" t="s">
        <v>296</v>
      </c>
      <c r="B137" s="53" t="s">
        <v>297</v>
      </c>
      <c r="C137" s="54"/>
      <c r="D137" s="54"/>
      <c r="E137" s="55"/>
      <c r="F137" s="56" t="s">
        <v>272</v>
      </c>
      <c r="G137" s="57"/>
      <c r="H137" s="21" t="s">
        <v>298</v>
      </c>
      <c r="I137" s="16">
        <v>15529.1</v>
      </c>
    </row>
    <row r="138" spans="1:9" ht="11.25" customHeight="1">
      <c r="A138" s="73" t="s">
        <v>299</v>
      </c>
      <c r="B138" s="47"/>
      <c r="C138" s="47"/>
      <c r="D138" s="47"/>
      <c r="E138" s="47"/>
      <c r="F138" s="47"/>
      <c r="G138" s="47"/>
      <c r="H138" s="74"/>
      <c r="I138" s="23">
        <v>10.14</v>
      </c>
    </row>
    <row r="139" spans="1:9" ht="11.25" customHeight="1">
      <c r="A139" s="24" t="s">
        <v>300</v>
      </c>
      <c r="B139" s="50" t="s">
        <v>301</v>
      </c>
      <c r="C139" s="64"/>
      <c r="D139" s="64"/>
      <c r="E139" s="57"/>
      <c r="F139" s="48" t="s">
        <v>302</v>
      </c>
      <c r="G139" s="72"/>
      <c r="H139" s="18" t="s">
        <v>43</v>
      </c>
      <c r="I139" s="20">
        <v>10.14</v>
      </c>
    </row>
    <row r="140" spans="1:9" ht="11.25" customHeight="1">
      <c r="A140" s="66" t="s">
        <v>303</v>
      </c>
      <c r="B140" s="64"/>
      <c r="C140" s="64"/>
      <c r="D140" s="64"/>
      <c r="E140" s="64"/>
      <c r="F140" s="64"/>
      <c r="G140" s="64"/>
      <c r="H140" s="57"/>
      <c r="I140" s="13">
        <f>I141</f>
        <v>252548.92</v>
      </c>
    </row>
    <row r="141" spans="1:9" ht="11.25" customHeight="1">
      <c r="A141" s="14" t="s">
        <v>304</v>
      </c>
      <c r="B141" s="53" t="s">
        <v>305</v>
      </c>
      <c r="C141" s="54"/>
      <c r="D141" s="54"/>
      <c r="E141" s="55"/>
      <c r="F141" s="56" t="s">
        <v>272</v>
      </c>
      <c r="G141" s="57"/>
      <c r="H141" s="21" t="s">
        <v>294</v>
      </c>
      <c r="I141" s="16">
        <v>252548.92</v>
      </c>
    </row>
    <row r="142" spans="1:9" s="31" customFormat="1" ht="11.25" customHeight="1">
      <c r="A142" s="36"/>
      <c r="B142" s="75" t="s">
        <v>348</v>
      </c>
      <c r="C142" s="76"/>
      <c r="D142" s="76"/>
      <c r="E142" s="76"/>
      <c r="F142" s="77" t="s">
        <v>349</v>
      </c>
      <c r="G142" s="78"/>
      <c r="H142" s="37">
        <v>1.36</v>
      </c>
      <c r="I142" s="38">
        <f>H142*12*D12</f>
        <v>173682.33599999998</v>
      </c>
    </row>
    <row r="143" spans="1:9" ht="11.25" customHeight="1">
      <c r="A143" s="58" t="s">
        <v>306</v>
      </c>
      <c r="B143" s="59"/>
      <c r="C143" s="59"/>
      <c r="D143" s="59"/>
      <c r="E143" s="59"/>
      <c r="F143" s="59"/>
      <c r="G143" s="59"/>
      <c r="H143" s="60"/>
      <c r="I143" s="23">
        <f>I144+I149+I154+I156+I159</f>
        <v>104016.68</v>
      </c>
    </row>
    <row r="144" spans="1:9" ht="11.25" customHeight="1">
      <c r="A144" s="61" t="s">
        <v>307</v>
      </c>
      <c r="B144" s="62"/>
      <c r="C144" s="62"/>
      <c r="D144" s="62"/>
      <c r="E144" s="62"/>
      <c r="F144" s="62"/>
      <c r="G144" s="62"/>
      <c r="H144" s="63"/>
      <c r="I144" s="23">
        <f>I145+I147</f>
        <v>86460.87</v>
      </c>
    </row>
    <row r="145" spans="1:9" ht="11.25" customHeight="1">
      <c r="A145" s="69" t="s">
        <v>308</v>
      </c>
      <c r="B145" s="70"/>
      <c r="C145" s="70"/>
      <c r="D145" s="70"/>
      <c r="E145" s="70"/>
      <c r="F145" s="70"/>
      <c r="G145" s="70"/>
      <c r="H145" s="71"/>
      <c r="I145" s="23">
        <f>I146</f>
        <v>85420</v>
      </c>
    </row>
    <row r="146" spans="1:9" ht="11.25" customHeight="1">
      <c r="A146" s="24" t="s">
        <v>309</v>
      </c>
      <c r="B146" s="50" t="s">
        <v>310</v>
      </c>
      <c r="C146" s="51"/>
      <c r="D146" s="51"/>
      <c r="E146" s="52"/>
      <c r="F146" s="48" t="s">
        <v>88</v>
      </c>
      <c r="G146" s="49"/>
      <c r="H146" s="18" t="s">
        <v>39</v>
      </c>
      <c r="I146" s="20">
        <v>85420</v>
      </c>
    </row>
    <row r="147" spans="1:9" ht="11.25" customHeight="1">
      <c r="A147" s="66" t="s">
        <v>311</v>
      </c>
      <c r="B147" s="64"/>
      <c r="C147" s="64"/>
      <c r="D147" s="64"/>
      <c r="E147" s="64"/>
      <c r="F147" s="64"/>
      <c r="G147" s="64"/>
      <c r="H147" s="57"/>
      <c r="I147" s="13">
        <v>1040.87</v>
      </c>
    </row>
    <row r="148" spans="1:9" ht="11.25" customHeight="1">
      <c r="A148" s="14" t="s">
        <v>312</v>
      </c>
      <c r="B148" s="53" t="s">
        <v>313</v>
      </c>
      <c r="C148" s="54"/>
      <c r="D148" s="54"/>
      <c r="E148" s="55"/>
      <c r="F148" s="56" t="s">
        <v>314</v>
      </c>
      <c r="G148" s="57"/>
      <c r="H148" s="21" t="s">
        <v>39</v>
      </c>
      <c r="I148" s="16">
        <v>1040.87</v>
      </c>
    </row>
    <row r="149" spans="1:9" ht="11.25" customHeight="1">
      <c r="A149" s="58" t="s">
        <v>315</v>
      </c>
      <c r="B149" s="59"/>
      <c r="C149" s="59"/>
      <c r="D149" s="59"/>
      <c r="E149" s="59"/>
      <c r="F149" s="59"/>
      <c r="G149" s="59"/>
      <c r="H149" s="60"/>
      <c r="I149" s="23">
        <v>9344.12</v>
      </c>
    </row>
    <row r="150" spans="1:9" ht="11.25" customHeight="1">
      <c r="A150" s="61" t="s">
        <v>316</v>
      </c>
      <c r="B150" s="62"/>
      <c r="C150" s="62"/>
      <c r="D150" s="62"/>
      <c r="E150" s="62"/>
      <c r="F150" s="62"/>
      <c r="G150" s="62"/>
      <c r="H150" s="63"/>
      <c r="I150" s="23">
        <v>9344.12</v>
      </c>
    </row>
    <row r="151" spans="1:9" ht="11.25" customHeight="1">
      <c r="A151" s="69" t="s">
        <v>317</v>
      </c>
      <c r="B151" s="70"/>
      <c r="C151" s="70"/>
      <c r="D151" s="70"/>
      <c r="E151" s="70"/>
      <c r="F151" s="70"/>
      <c r="G151" s="70"/>
      <c r="H151" s="71"/>
      <c r="I151" s="30">
        <v>1132.43</v>
      </c>
    </row>
    <row r="152" spans="1:9" ht="11.25" customHeight="1">
      <c r="A152" s="24" t="s">
        <v>318</v>
      </c>
      <c r="B152" s="50" t="s">
        <v>129</v>
      </c>
      <c r="C152" s="64"/>
      <c r="D152" s="64"/>
      <c r="E152" s="57"/>
      <c r="F152" s="48" t="s">
        <v>68</v>
      </c>
      <c r="G152" s="72"/>
      <c r="H152" s="18" t="s">
        <v>39</v>
      </c>
      <c r="I152" s="19">
        <v>941.85</v>
      </c>
    </row>
    <row r="153" spans="1:9" ht="11.25" customHeight="1">
      <c r="A153" s="14" t="s">
        <v>319</v>
      </c>
      <c r="B153" s="53" t="s">
        <v>320</v>
      </c>
      <c r="C153" s="54"/>
      <c r="D153" s="54"/>
      <c r="E153" s="55"/>
      <c r="F153" s="56" t="s">
        <v>110</v>
      </c>
      <c r="G153" s="57"/>
      <c r="H153" s="21" t="s">
        <v>39</v>
      </c>
      <c r="I153" s="16">
        <v>190.58</v>
      </c>
    </row>
    <row r="154" spans="1:9" ht="11.25" customHeight="1">
      <c r="A154" s="73" t="s">
        <v>321</v>
      </c>
      <c r="B154" s="47"/>
      <c r="C154" s="47"/>
      <c r="D154" s="47"/>
      <c r="E154" s="47"/>
      <c r="F154" s="47"/>
      <c r="G154" s="47"/>
      <c r="H154" s="74"/>
      <c r="I154" s="23">
        <v>197.81</v>
      </c>
    </row>
    <row r="155" spans="1:9" ht="11.25" customHeight="1">
      <c r="A155" s="24" t="s">
        <v>322</v>
      </c>
      <c r="B155" s="50" t="s">
        <v>152</v>
      </c>
      <c r="C155" s="64"/>
      <c r="D155" s="64"/>
      <c r="E155" s="57"/>
      <c r="F155" s="48" t="s">
        <v>68</v>
      </c>
      <c r="G155" s="72"/>
      <c r="H155" s="18" t="s">
        <v>39</v>
      </c>
      <c r="I155" s="20">
        <v>197.81</v>
      </c>
    </row>
    <row r="156" spans="1:9" ht="11.25" customHeight="1">
      <c r="A156" s="66" t="s">
        <v>323</v>
      </c>
      <c r="B156" s="64"/>
      <c r="C156" s="64"/>
      <c r="D156" s="64"/>
      <c r="E156" s="64"/>
      <c r="F156" s="64"/>
      <c r="G156" s="64"/>
      <c r="H156" s="57"/>
      <c r="I156" s="13">
        <v>4083.31</v>
      </c>
    </row>
    <row r="157" spans="1:9" ht="11.25" customHeight="1">
      <c r="A157" s="14" t="s">
        <v>324</v>
      </c>
      <c r="B157" s="50" t="s">
        <v>325</v>
      </c>
      <c r="C157" s="67"/>
      <c r="D157" s="67"/>
      <c r="E157" s="68"/>
      <c r="F157" s="56" t="s">
        <v>54</v>
      </c>
      <c r="G157" s="57"/>
      <c r="H157" s="15" t="s">
        <v>39</v>
      </c>
      <c r="I157" s="16">
        <v>2240.41</v>
      </c>
    </row>
    <row r="158" spans="1:9" ht="11.25" customHeight="1">
      <c r="A158" s="17" t="s">
        <v>326</v>
      </c>
      <c r="B158" s="50" t="s">
        <v>327</v>
      </c>
      <c r="C158" s="64"/>
      <c r="D158" s="64"/>
      <c r="E158" s="57"/>
      <c r="F158" s="56" t="s">
        <v>68</v>
      </c>
      <c r="G158" s="65"/>
      <c r="H158" s="18" t="s">
        <v>39</v>
      </c>
      <c r="I158" s="20">
        <v>1842.9</v>
      </c>
    </row>
    <row r="159" spans="1:9" ht="11.25" customHeight="1">
      <c r="A159" s="66" t="s">
        <v>328</v>
      </c>
      <c r="B159" s="64"/>
      <c r="C159" s="64"/>
      <c r="D159" s="64"/>
      <c r="E159" s="64"/>
      <c r="F159" s="64"/>
      <c r="G159" s="64"/>
      <c r="H159" s="57"/>
      <c r="I159" s="13">
        <v>3930.57</v>
      </c>
    </row>
    <row r="160" spans="1:9" ht="11.25" customHeight="1">
      <c r="A160" s="14" t="s">
        <v>329</v>
      </c>
      <c r="B160" s="53" t="s">
        <v>208</v>
      </c>
      <c r="C160" s="54"/>
      <c r="D160" s="54"/>
      <c r="E160" s="55"/>
      <c r="F160" s="56" t="s">
        <v>68</v>
      </c>
      <c r="G160" s="57"/>
      <c r="H160" s="21" t="s">
        <v>39</v>
      </c>
      <c r="I160" s="16">
        <v>3930.57</v>
      </c>
    </row>
    <row r="161" spans="1:9" ht="11.25" customHeight="1">
      <c r="A161" s="58" t="s">
        <v>330</v>
      </c>
      <c r="B161" s="59"/>
      <c r="C161" s="59"/>
      <c r="D161" s="59"/>
      <c r="E161" s="59"/>
      <c r="F161" s="59"/>
      <c r="G161" s="59"/>
      <c r="H161" s="60"/>
      <c r="I161" s="23">
        <f>I162</f>
        <v>108677.268</v>
      </c>
    </row>
    <row r="162" spans="1:9" ht="11.25" customHeight="1">
      <c r="A162" s="61" t="s">
        <v>331</v>
      </c>
      <c r="B162" s="62"/>
      <c r="C162" s="62"/>
      <c r="D162" s="62"/>
      <c r="E162" s="62"/>
      <c r="F162" s="62"/>
      <c r="G162" s="62"/>
      <c r="H162" s="63"/>
      <c r="I162" s="23">
        <f>F16*12*2.61</f>
        <v>108677.268</v>
      </c>
    </row>
    <row r="163" spans="1:9" ht="11.25" customHeight="1" hidden="1">
      <c r="A163" s="69" t="s">
        <v>332</v>
      </c>
      <c r="B163" s="70"/>
      <c r="C163" s="70"/>
      <c r="D163" s="70"/>
      <c r="E163" s="70"/>
      <c r="F163" s="70"/>
      <c r="G163" s="70"/>
      <c r="H163" s="71"/>
      <c r="I163" s="23">
        <v>241365.5</v>
      </c>
    </row>
    <row r="164" spans="1:9" ht="11.25" customHeight="1" hidden="1">
      <c r="A164" s="24" t="s">
        <v>333</v>
      </c>
      <c r="B164" s="50" t="s">
        <v>334</v>
      </c>
      <c r="C164" s="64"/>
      <c r="D164" s="64"/>
      <c r="E164" s="57"/>
      <c r="F164" s="48" t="s">
        <v>335</v>
      </c>
      <c r="G164" s="72"/>
      <c r="H164" s="18" t="s">
        <v>336</v>
      </c>
      <c r="I164" s="19">
        <v>214964.28</v>
      </c>
    </row>
    <row r="165" spans="1:9" ht="11.25" customHeight="1" hidden="1">
      <c r="A165" s="14" t="s">
        <v>337</v>
      </c>
      <c r="B165" s="50" t="s">
        <v>338</v>
      </c>
      <c r="C165" s="67"/>
      <c r="D165" s="67"/>
      <c r="E165" s="68"/>
      <c r="F165" s="56" t="s">
        <v>339</v>
      </c>
      <c r="G165" s="57"/>
      <c r="H165" s="15" t="s">
        <v>340</v>
      </c>
      <c r="I165" s="16">
        <v>21206.49</v>
      </c>
    </row>
    <row r="166" spans="1:9" ht="11.25" customHeight="1" hidden="1">
      <c r="A166" s="17" t="s">
        <v>341</v>
      </c>
      <c r="B166" s="50" t="s">
        <v>342</v>
      </c>
      <c r="C166" s="64"/>
      <c r="D166" s="64"/>
      <c r="E166" s="57"/>
      <c r="F166" s="56" t="s">
        <v>339</v>
      </c>
      <c r="G166" s="65"/>
      <c r="H166" s="18" t="s">
        <v>9</v>
      </c>
      <c r="I166" s="19">
        <v>5115.85</v>
      </c>
    </row>
    <row r="167" spans="1:9" ht="11.25" customHeight="1" hidden="1">
      <c r="A167" s="14" t="s">
        <v>343</v>
      </c>
      <c r="B167" s="53" t="s">
        <v>344</v>
      </c>
      <c r="C167" s="54"/>
      <c r="D167" s="54"/>
      <c r="E167" s="55"/>
      <c r="F167" s="56" t="s">
        <v>339</v>
      </c>
      <c r="G167" s="57"/>
      <c r="H167" s="21" t="s">
        <v>89</v>
      </c>
      <c r="I167" s="16">
        <v>78.88</v>
      </c>
    </row>
    <row r="168" ht="15" hidden="1"/>
  </sheetData>
  <sheetProtection/>
  <mergeCells count="281">
    <mergeCell ref="B12:C12"/>
    <mergeCell ref="F12:G12"/>
    <mergeCell ref="B13:C13"/>
    <mergeCell ref="A5:J5"/>
    <mergeCell ref="A6:J6"/>
    <mergeCell ref="C7:D7"/>
    <mergeCell ref="C8:D8"/>
    <mergeCell ref="C9:D9"/>
    <mergeCell ref="C10:D10"/>
    <mergeCell ref="F13:G13"/>
    <mergeCell ref="B14:C14"/>
    <mergeCell ref="F14:G14"/>
    <mergeCell ref="B15:C15"/>
    <mergeCell ref="F15:G15"/>
    <mergeCell ref="A20:J20"/>
    <mergeCell ref="B18:C18"/>
    <mergeCell ref="B21:E21"/>
    <mergeCell ref="F21:G21"/>
    <mergeCell ref="A22:H22"/>
    <mergeCell ref="B16:E16"/>
    <mergeCell ref="B17:C17"/>
    <mergeCell ref="F17:G17"/>
    <mergeCell ref="B19:G19"/>
    <mergeCell ref="A23:H23"/>
    <mergeCell ref="A24:H24"/>
    <mergeCell ref="A25:H25"/>
    <mergeCell ref="B26:E26"/>
    <mergeCell ref="F26:G26"/>
    <mergeCell ref="B27:E27"/>
    <mergeCell ref="F27:G27"/>
    <mergeCell ref="B28:E28"/>
    <mergeCell ref="F28:G28"/>
    <mergeCell ref="B29:E29"/>
    <mergeCell ref="F29:G29"/>
    <mergeCell ref="B30:E30"/>
    <mergeCell ref="F30:G30"/>
    <mergeCell ref="B31:E31"/>
    <mergeCell ref="F31:G31"/>
    <mergeCell ref="B32:E32"/>
    <mergeCell ref="F32:G32"/>
    <mergeCell ref="B33:E33"/>
    <mergeCell ref="F33:G33"/>
    <mergeCell ref="A34:H34"/>
    <mergeCell ref="B35:E35"/>
    <mergeCell ref="F35:G35"/>
    <mergeCell ref="B36:E36"/>
    <mergeCell ref="F36:G36"/>
    <mergeCell ref="B37:E37"/>
    <mergeCell ref="F37:G37"/>
    <mergeCell ref="B38:E38"/>
    <mergeCell ref="F38:G38"/>
    <mergeCell ref="B39:E39"/>
    <mergeCell ref="F39:G39"/>
    <mergeCell ref="B40:E40"/>
    <mergeCell ref="F40:G40"/>
    <mergeCell ref="B41:E41"/>
    <mergeCell ref="F41:G41"/>
    <mergeCell ref="A42:H42"/>
    <mergeCell ref="B43:E43"/>
    <mergeCell ref="F43:G43"/>
    <mergeCell ref="B44:E44"/>
    <mergeCell ref="F44:G44"/>
    <mergeCell ref="B45:E45"/>
    <mergeCell ref="F45:G45"/>
    <mergeCell ref="A46:H46"/>
    <mergeCell ref="A47:H47"/>
    <mergeCell ref="A48:H48"/>
    <mergeCell ref="B49:E49"/>
    <mergeCell ref="F49:G49"/>
    <mergeCell ref="B50:E50"/>
    <mergeCell ref="F50:G50"/>
    <mergeCell ref="B51:E51"/>
    <mergeCell ref="F51:G51"/>
    <mergeCell ref="B52:E52"/>
    <mergeCell ref="F52:G52"/>
    <mergeCell ref="B53:E53"/>
    <mergeCell ref="F53:G53"/>
    <mergeCell ref="B54:E54"/>
    <mergeCell ref="F54:G54"/>
    <mergeCell ref="B55:E55"/>
    <mergeCell ref="F55:G55"/>
    <mergeCell ref="B56:E56"/>
    <mergeCell ref="F56:G56"/>
    <mergeCell ref="B57:E57"/>
    <mergeCell ref="F57:G57"/>
    <mergeCell ref="B58:E58"/>
    <mergeCell ref="F58:G58"/>
    <mergeCell ref="B62:E62"/>
    <mergeCell ref="F62:G62"/>
    <mergeCell ref="A63:H63"/>
    <mergeCell ref="B59:E59"/>
    <mergeCell ref="F59:G59"/>
    <mergeCell ref="B60:E60"/>
    <mergeCell ref="F60:G60"/>
    <mergeCell ref="B61:E61"/>
    <mergeCell ref="F61:G61"/>
    <mergeCell ref="B64:E64"/>
    <mergeCell ref="F64:G64"/>
    <mergeCell ref="B65:E65"/>
    <mergeCell ref="F65:G65"/>
    <mergeCell ref="B66:E66"/>
    <mergeCell ref="F66:G66"/>
    <mergeCell ref="B67:E67"/>
    <mergeCell ref="F67:G67"/>
    <mergeCell ref="B68:E68"/>
    <mergeCell ref="F68:G68"/>
    <mergeCell ref="B69:E69"/>
    <mergeCell ref="F69:G69"/>
    <mergeCell ref="B70:E70"/>
    <mergeCell ref="F70:G70"/>
    <mergeCell ref="B71:E71"/>
    <mergeCell ref="F71:G71"/>
    <mergeCell ref="B72:E72"/>
    <mergeCell ref="F72:G72"/>
    <mergeCell ref="A73:H73"/>
    <mergeCell ref="B74:E74"/>
    <mergeCell ref="F74:G74"/>
    <mergeCell ref="B75:E75"/>
    <mergeCell ref="F75:G75"/>
    <mergeCell ref="B76:E76"/>
    <mergeCell ref="F76:G76"/>
    <mergeCell ref="B77:E77"/>
    <mergeCell ref="F77:G77"/>
    <mergeCell ref="B78:E78"/>
    <mergeCell ref="F78:G78"/>
    <mergeCell ref="B79:E79"/>
    <mergeCell ref="F79:G79"/>
    <mergeCell ref="B80:E80"/>
    <mergeCell ref="F80:G80"/>
    <mergeCell ref="B81:E81"/>
    <mergeCell ref="F81:G81"/>
    <mergeCell ref="B82:E82"/>
    <mergeCell ref="F82:G82"/>
    <mergeCell ref="B83:E83"/>
    <mergeCell ref="F83:G83"/>
    <mergeCell ref="B84:E84"/>
    <mergeCell ref="F84:G84"/>
    <mergeCell ref="B85:E85"/>
    <mergeCell ref="F85:G85"/>
    <mergeCell ref="A86:H86"/>
    <mergeCell ref="B87:E87"/>
    <mergeCell ref="F87:G87"/>
    <mergeCell ref="B88:E88"/>
    <mergeCell ref="F88:G88"/>
    <mergeCell ref="B89:E89"/>
    <mergeCell ref="F89:G89"/>
    <mergeCell ref="B90:E90"/>
    <mergeCell ref="F90:G90"/>
    <mergeCell ref="B91:E91"/>
    <mergeCell ref="F91:G91"/>
    <mergeCell ref="B92:E92"/>
    <mergeCell ref="F92:G92"/>
    <mergeCell ref="B93:E93"/>
    <mergeCell ref="F93:G93"/>
    <mergeCell ref="B94:E94"/>
    <mergeCell ref="F94:G94"/>
    <mergeCell ref="B95:E95"/>
    <mergeCell ref="F95:G95"/>
    <mergeCell ref="B96:E96"/>
    <mergeCell ref="F96:G96"/>
    <mergeCell ref="B97:E97"/>
    <mergeCell ref="F97:G97"/>
    <mergeCell ref="B98:E98"/>
    <mergeCell ref="F98:G98"/>
    <mergeCell ref="B99:E99"/>
    <mergeCell ref="F99:G99"/>
    <mergeCell ref="A100:H100"/>
    <mergeCell ref="B101:E101"/>
    <mergeCell ref="F101:G101"/>
    <mergeCell ref="B102:E102"/>
    <mergeCell ref="F102:G102"/>
    <mergeCell ref="B103:E103"/>
    <mergeCell ref="F103:G103"/>
    <mergeCell ref="B104:E104"/>
    <mergeCell ref="F104:G104"/>
    <mergeCell ref="B105:E105"/>
    <mergeCell ref="F105:G105"/>
    <mergeCell ref="F112:G112"/>
    <mergeCell ref="B106:E106"/>
    <mergeCell ref="F106:G106"/>
    <mergeCell ref="B107:E107"/>
    <mergeCell ref="F107:G107"/>
    <mergeCell ref="B108:E108"/>
    <mergeCell ref="F108:G108"/>
    <mergeCell ref="B113:E113"/>
    <mergeCell ref="F113:G113"/>
    <mergeCell ref="B114:E114"/>
    <mergeCell ref="F114:G114"/>
    <mergeCell ref="B109:E109"/>
    <mergeCell ref="F109:G109"/>
    <mergeCell ref="B110:E110"/>
    <mergeCell ref="F110:G110"/>
    <mergeCell ref="A111:H111"/>
    <mergeCell ref="B112:E112"/>
    <mergeCell ref="A116:H116"/>
    <mergeCell ref="B117:E117"/>
    <mergeCell ref="F117:G117"/>
    <mergeCell ref="B118:E118"/>
    <mergeCell ref="F118:G118"/>
    <mergeCell ref="A119:H119"/>
    <mergeCell ref="B120:E120"/>
    <mergeCell ref="F120:G120"/>
    <mergeCell ref="B121:E121"/>
    <mergeCell ref="F121:G121"/>
    <mergeCell ref="B122:E122"/>
    <mergeCell ref="F122:G122"/>
    <mergeCell ref="B123:E123"/>
    <mergeCell ref="F123:G123"/>
    <mergeCell ref="B124:E124"/>
    <mergeCell ref="F124:G124"/>
    <mergeCell ref="B125:E125"/>
    <mergeCell ref="F125:G125"/>
    <mergeCell ref="B126:E126"/>
    <mergeCell ref="F126:G126"/>
    <mergeCell ref="A127:H127"/>
    <mergeCell ref="A128:H128"/>
    <mergeCell ref="B129:E129"/>
    <mergeCell ref="F129:G129"/>
    <mergeCell ref="B130:E130"/>
    <mergeCell ref="F130:G130"/>
    <mergeCell ref="B131:E131"/>
    <mergeCell ref="F131:G131"/>
    <mergeCell ref="B132:E132"/>
    <mergeCell ref="F132:G132"/>
    <mergeCell ref="B133:E133"/>
    <mergeCell ref="F133:G133"/>
    <mergeCell ref="A134:H134"/>
    <mergeCell ref="B135:E135"/>
    <mergeCell ref="F135:G135"/>
    <mergeCell ref="A136:H136"/>
    <mergeCell ref="A145:H145"/>
    <mergeCell ref="B142:E142"/>
    <mergeCell ref="F142:G142"/>
    <mergeCell ref="B137:E137"/>
    <mergeCell ref="F137:G137"/>
    <mergeCell ref="A138:H138"/>
    <mergeCell ref="B139:E139"/>
    <mergeCell ref="F139:G139"/>
    <mergeCell ref="A140:H140"/>
    <mergeCell ref="A147:H147"/>
    <mergeCell ref="B148:E148"/>
    <mergeCell ref="F148:G148"/>
    <mergeCell ref="A149:H149"/>
    <mergeCell ref="A150:H150"/>
    <mergeCell ref="A151:H151"/>
    <mergeCell ref="B152:E152"/>
    <mergeCell ref="F152:G152"/>
    <mergeCell ref="B153:E153"/>
    <mergeCell ref="F153:G153"/>
    <mergeCell ref="A154:H154"/>
    <mergeCell ref="B155:E155"/>
    <mergeCell ref="F155:G155"/>
    <mergeCell ref="B167:E167"/>
    <mergeCell ref="F167:G167"/>
    <mergeCell ref="B160:E160"/>
    <mergeCell ref="F160:G160"/>
    <mergeCell ref="A161:H161"/>
    <mergeCell ref="A162:H162"/>
    <mergeCell ref="A163:H163"/>
    <mergeCell ref="B164:E164"/>
    <mergeCell ref="F164:G164"/>
    <mergeCell ref="B165:E165"/>
    <mergeCell ref="F165:G165"/>
    <mergeCell ref="B166:E166"/>
    <mergeCell ref="F166:G166"/>
    <mergeCell ref="A156:H156"/>
    <mergeCell ref="B157:E157"/>
    <mergeCell ref="F157:G157"/>
    <mergeCell ref="B158:E158"/>
    <mergeCell ref="F158:G158"/>
    <mergeCell ref="A159:H159"/>
    <mergeCell ref="E1:I1"/>
    <mergeCell ref="E2:I2"/>
    <mergeCell ref="E3:I3"/>
    <mergeCell ref="E4:I4"/>
    <mergeCell ref="F146:G146"/>
    <mergeCell ref="B146:E146"/>
    <mergeCell ref="B141:E141"/>
    <mergeCell ref="F141:G141"/>
    <mergeCell ref="A143:H143"/>
    <mergeCell ref="A144:H144"/>
  </mergeCells>
  <printOptions/>
  <pageMargins left="0.7222222222222222" right="0.43333333333333335" top="0.43333333333333335" bottom="0.505555555555555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2012-08-14T01:06:28Z</cp:lastPrinted>
  <dcterms:created xsi:type="dcterms:W3CDTF">2012-02-28T08:04:42Z</dcterms:created>
  <dcterms:modified xsi:type="dcterms:W3CDTF">2012-08-17T06:14:01Z</dcterms:modified>
  <cp:category/>
  <cp:version/>
  <cp:contentType/>
  <cp:contentStatus/>
</cp:coreProperties>
</file>